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ЕГЭ 2022\ИНФОРМАТИКА\"/>
    </mc:Choice>
  </mc:AlternateContent>
  <bookViews>
    <workbookView xWindow="120" yWindow="15" windowWidth="18975" windowHeight="11955" activeTab="1"/>
  </bookViews>
  <sheets>
    <sheet name="Протокол" sheetId="1" r:id="rId1"/>
    <sheet name="анализ ЕГЭ" sheetId="2" r:id="rId2"/>
  </sheets>
  <externalReferences>
    <externalReference r:id="rId3"/>
  </externalReferences>
  <definedNames>
    <definedName name="S1_FName1" hidden="1">[1]XLR_NoRangeSheet!$I$6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  <definedName name="_xlnm.Print_Area" localSheetId="0">Протокол!$A$1:$AB$33</definedName>
  </definedNames>
  <calcPr calcId="152511"/>
</workbook>
</file>

<file path=xl/calcChain.xml><?xml version="1.0" encoding="utf-8"?>
<calcChain xmlns="http://schemas.openxmlformats.org/spreadsheetml/2006/main">
  <c r="AC27" i="1" l="1"/>
  <c r="AC23" i="1"/>
  <c r="AC19" i="1"/>
  <c r="AC13" i="1"/>
  <c r="N16" i="2"/>
  <c r="O16" i="2"/>
  <c r="L16" i="2"/>
  <c r="M16" i="2"/>
  <c r="E20" i="2"/>
  <c r="AA36" i="1"/>
  <c r="AB36" i="1"/>
  <c r="Z36" i="1"/>
  <c r="AA35" i="1"/>
  <c r="AB35" i="1"/>
  <c r="Z35" i="1"/>
  <c r="I31" i="2"/>
  <c r="I30" i="2"/>
  <c r="I28" i="2"/>
  <c r="I27" i="2"/>
  <c r="K27" i="2"/>
  <c r="I29" i="2"/>
  <c r="E21" i="2"/>
  <c r="C21" i="2"/>
  <c r="C20" i="2"/>
  <c r="C19" i="2"/>
  <c r="K16" i="2"/>
  <c r="J16" i="2"/>
  <c r="G16" i="2"/>
  <c r="F16" i="2"/>
  <c r="C16" i="2"/>
  <c r="B16" i="2"/>
  <c r="I16" i="2"/>
  <c r="H16" i="2"/>
  <c r="E16" i="2"/>
  <c r="D16" i="2"/>
  <c r="M12" i="2"/>
  <c r="I12" i="2"/>
  <c r="E12" i="2"/>
  <c r="N12" i="2"/>
  <c r="L12" i="2"/>
  <c r="K12" i="2"/>
  <c r="J12" i="2"/>
  <c r="H12" i="2"/>
  <c r="G12" i="2"/>
  <c r="F12" i="2"/>
  <c r="D12" i="2"/>
  <c r="C12" i="2"/>
  <c r="B12" i="2"/>
  <c r="BC30" i="1" l="1"/>
  <c r="BD30" i="1"/>
  <c r="AB30" i="1"/>
  <c r="Z30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AD11" i="1"/>
  <c r="AE11" i="1"/>
  <c r="AE29" i="1" s="1"/>
  <c r="AE30" i="1" s="1"/>
  <c r="AF11" i="1"/>
  <c r="AG11" i="1"/>
  <c r="AG29" i="1" s="1"/>
  <c r="AG30" i="1" s="1"/>
  <c r="AH11" i="1"/>
  <c r="AI11" i="1"/>
  <c r="AI29" i="1" s="1"/>
  <c r="AI30" i="1" s="1"/>
  <c r="AJ11" i="1"/>
  <c r="AK11" i="1"/>
  <c r="AK29" i="1" s="1"/>
  <c r="AK30" i="1" s="1"/>
  <c r="AL11" i="1"/>
  <c r="AM11" i="1"/>
  <c r="AM29" i="1" s="1"/>
  <c r="AM30" i="1" s="1"/>
  <c r="AN11" i="1"/>
  <c r="AO11" i="1"/>
  <c r="AO29" i="1" s="1"/>
  <c r="AO30" i="1" s="1"/>
  <c r="AP11" i="1"/>
  <c r="AQ11" i="1"/>
  <c r="AQ29" i="1" s="1"/>
  <c r="AQ30" i="1" s="1"/>
  <c r="AR11" i="1"/>
  <c r="AS11" i="1"/>
  <c r="AS29" i="1" s="1"/>
  <c r="AS30" i="1" s="1"/>
  <c r="AT11" i="1"/>
  <c r="AU11" i="1"/>
  <c r="AU29" i="1" s="1"/>
  <c r="AU30" i="1" s="1"/>
  <c r="AV11" i="1"/>
  <c r="AW11" i="1"/>
  <c r="AW29" i="1" s="1"/>
  <c r="AW30" i="1" s="1"/>
  <c r="AX11" i="1"/>
  <c r="AY11" i="1"/>
  <c r="AY29" i="1" s="1"/>
  <c r="AY30" i="1" s="1"/>
  <c r="AZ11" i="1"/>
  <c r="BA11" i="1"/>
  <c r="BA29" i="1" s="1"/>
  <c r="BA30" i="1" s="1"/>
  <c r="BB11" i="1"/>
  <c r="BC11" i="1"/>
  <c r="BD11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D9" i="1"/>
  <c r="BC9" i="1"/>
  <c r="BB9" i="1"/>
  <c r="BB29" i="1" s="1"/>
  <c r="BB30" i="1" s="1"/>
  <c r="BA9" i="1"/>
  <c r="AT9" i="1"/>
  <c r="AT29" i="1" s="1"/>
  <c r="AT30" i="1" s="1"/>
  <c r="AU9" i="1"/>
  <c r="AV9" i="1"/>
  <c r="AV29" i="1" s="1"/>
  <c r="AV30" i="1" s="1"/>
  <c r="AW9" i="1"/>
  <c r="AX9" i="1"/>
  <c r="AX29" i="1" s="1"/>
  <c r="AX30" i="1" s="1"/>
  <c r="AY9" i="1"/>
  <c r="AZ9" i="1"/>
  <c r="AZ29" i="1" s="1"/>
  <c r="AZ30" i="1" s="1"/>
  <c r="AE9" i="1"/>
  <c r="AF9" i="1"/>
  <c r="AF29" i="1" s="1"/>
  <c r="AF30" i="1" s="1"/>
  <c r="AG9" i="1"/>
  <c r="AH9" i="1"/>
  <c r="AH29" i="1" s="1"/>
  <c r="AH30" i="1" s="1"/>
  <c r="AI9" i="1"/>
  <c r="AJ9" i="1"/>
  <c r="AJ29" i="1" s="1"/>
  <c r="AJ30" i="1" s="1"/>
  <c r="AK9" i="1"/>
  <c r="AL9" i="1"/>
  <c r="AL29" i="1" s="1"/>
  <c r="AL30" i="1" s="1"/>
  <c r="AM9" i="1"/>
  <c r="AN9" i="1"/>
  <c r="AN29" i="1" s="1"/>
  <c r="AN30" i="1" s="1"/>
  <c r="AO9" i="1"/>
  <c r="AP9" i="1"/>
  <c r="AP29" i="1" s="1"/>
  <c r="AP30" i="1" s="1"/>
  <c r="AQ9" i="1"/>
  <c r="AR9" i="1"/>
  <c r="AR29" i="1" s="1"/>
  <c r="AR30" i="1" s="1"/>
  <c r="AS9" i="1"/>
  <c r="AD9" i="1"/>
  <c r="AD29" i="1" s="1"/>
  <c r="AD30" i="1" s="1"/>
</calcChain>
</file>

<file path=xl/sharedStrings.xml><?xml version="1.0" encoding="utf-8"?>
<sst xmlns="http://schemas.openxmlformats.org/spreadsheetml/2006/main" count="197" uniqueCount="155">
  <si>
    <t>Протокол проверки результатов единого государственного экзамена в 2022 г.</t>
  </si>
  <si>
    <t>47 - Ленинградская область</t>
  </si>
  <si>
    <t>25 - Информатика и ИКТ (КЕГЭ) 2022.06.20</t>
  </si>
  <si>
    <t>№</t>
  </si>
  <si>
    <t>Код МСУ</t>
  </si>
  <si>
    <t>Код ОО</t>
  </si>
  <si>
    <t>Класс</t>
  </si>
  <si>
    <t>Код ППЭ</t>
  </si>
  <si>
    <t>Аудитория</t>
  </si>
  <si>
    <t>Фамилия</t>
  </si>
  <si>
    <t>Имя</t>
  </si>
  <si>
    <t>Отчество</t>
  </si>
  <si>
    <t>Серия</t>
  </si>
  <si>
    <t>Номер</t>
  </si>
  <si>
    <t>Задания с кратким ответом</t>
  </si>
  <si>
    <t>Задания с развёрнутым ответом</t>
  </si>
  <si>
    <t>Первичный балл</t>
  </si>
  <si>
    <t>Балл</t>
  </si>
  <si>
    <t>11А</t>
  </si>
  <si>
    <t>Клюев</t>
  </si>
  <si>
    <t>Алексей</t>
  </si>
  <si>
    <t>Сергеевич</t>
  </si>
  <si>
    <t>4117</t>
  </si>
  <si>
    <t>898806</t>
  </si>
  <si>
    <t>++++++-+++++++++++++++-+-10</t>
  </si>
  <si>
    <t>Романов</t>
  </si>
  <si>
    <t>Лев</t>
  </si>
  <si>
    <t>Александрович</t>
  </si>
  <si>
    <t>898529</t>
  </si>
  <si>
    <t>+++++--++++++--+++++-+---00</t>
  </si>
  <si>
    <t>Рутковский</t>
  </si>
  <si>
    <t>Гордей</t>
  </si>
  <si>
    <t>Алексеевич</t>
  </si>
  <si>
    <t>4118</t>
  </si>
  <si>
    <t>937832</t>
  </si>
  <si>
    <t>+++--++--+-++-+---+++----00</t>
  </si>
  <si>
    <t>Сокол</t>
  </si>
  <si>
    <t>Даниил</t>
  </si>
  <si>
    <t>Валерьевич</t>
  </si>
  <si>
    <t>980217</t>
  </si>
  <si>
    <t>++-+++--++-++--+--+++----00</t>
  </si>
  <si>
    <t>Суханов</t>
  </si>
  <si>
    <t>Никита</t>
  </si>
  <si>
    <t>4119</t>
  </si>
  <si>
    <t>994175</t>
  </si>
  <si>
    <t>+++-+++-++++-+++++++++---00</t>
  </si>
  <si>
    <t>Средние</t>
  </si>
  <si>
    <t>Минимальная граница</t>
  </si>
  <si>
    <t>Всего участников</t>
  </si>
  <si>
    <t>Дата создания: 2022.07.01 09:37</t>
  </si>
  <si>
    <t>1 из 1</t>
  </si>
  <si>
    <t>11Б</t>
  </si>
  <si>
    <t>Васильев</t>
  </si>
  <si>
    <t>Николай</t>
  </si>
  <si>
    <t>Андреевич</t>
  </si>
  <si>
    <t>4018</t>
  </si>
  <si>
    <t>068854</t>
  </si>
  <si>
    <t>++++-+-+-+++++++-++--+---00</t>
  </si>
  <si>
    <t>Гончаренко</t>
  </si>
  <si>
    <t>Виталий</t>
  </si>
  <si>
    <t>Вадимович</t>
  </si>
  <si>
    <t>950851</t>
  </si>
  <si>
    <t>++--++--++-++-+++-++++---00</t>
  </si>
  <si>
    <t>Лимонова</t>
  </si>
  <si>
    <t>Анастасия</t>
  </si>
  <si>
    <t>Валерьевна</t>
  </si>
  <si>
    <t>964485</t>
  </si>
  <si>
    <t>++++++-+-+++++++++++++-++00</t>
  </si>
  <si>
    <t>Митрошенко</t>
  </si>
  <si>
    <t>Евгений</t>
  </si>
  <si>
    <t>Витальевич</t>
  </si>
  <si>
    <t>950996</t>
  </si>
  <si>
    <t>++++-++-++++-+++++++-++--00</t>
  </si>
  <si>
    <t>Шабанов</t>
  </si>
  <si>
    <t>Илья</t>
  </si>
  <si>
    <t>Аркадьевич</t>
  </si>
  <si>
    <t>964376</t>
  </si>
  <si>
    <t>++++-+--++++++-++--++++--00</t>
  </si>
  <si>
    <t>Шушкевич</t>
  </si>
  <si>
    <t>Максим</t>
  </si>
  <si>
    <t>Евгеньевич</t>
  </si>
  <si>
    <t>922983</t>
  </si>
  <si>
    <t>++++++-++++++++++++++++++11</t>
  </si>
  <si>
    <t>11</t>
  </si>
  <si>
    <t>Андреев</t>
  </si>
  <si>
    <t>Игорь</t>
  </si>
  <si>
    <t>994506</t>
  </si>
  <si>
    <t>+++--++--+---+++-++++++--00</t>
  </si>
  <si>
    <t>Мальцев</t>
  </si>
  <si>
    <t>Константин</t>
  </si>
  <si>
    <t>923278</t>
  </si>
  <si>
    <t>+++-++++-+++-+----++-+---00</t>
  </si>
  <si>
    <t>Рожков</t>
  </si>
  <si>
    <t>Юрьевич</t>
  </si>
  <si>
    <t>4121</t>
  </si>
  <si>
    <t>208236</t>
  </si>
  <si>
    <t>++++++++++++++++++++++---00</t>
  </si>
  <si>
    <t>Юрьев</t>
  </si>
  <si>
    <t>Александр</t>
  </si>
  <si>
    <t>Дмитриевич</t>
  </si>
  <si>
    <t>9418</t>
  </si>
  <si>
    <t>723545</t>
  </si>
  <si>
    <t>-+-+-++-++++++++++-++++++20</t>
  </si>
  <si>
    <t>Кононенко</t>
  </si>
  <si>
    <t>Иванович</t>
  </si>
  <si>
    <t>964743</t>
  </si>
  <si>
    <t>++++--+-++--+-++++--++---00</t>
  </si>
  <si>
    <t>Монзиков</t>
  </si>
  <si>
    <t>Родион</t>
  </si>
  <si>
    <t>Русланович</t>
  </si>
  <si>
    <t>964452</t>
  </si>
  <si>
    <t>+-+-+-+--+-+---+-+++--+--00</t>
  </si>
  <si>
    <t>Смирнов</t>
  </si>
  <si>
    <t>Дмитрий</t>
  </si>
  <si>
    <t>964655</t>
  </si>
  <si>
    <t>+++++++-++++++++-+++++--+00</t>
  </si>
  <si>
    <t>Шахнов</t>
  </si>
  <si>
    <t>Романович</t>
  </si>
  <si>
    <t>951023</t>
  </si>
  <si>
    <t>+-+--+---+-----+-+++-----00</t>
  </si>
  <si>
    <t>Виноградов</t>
  </si>
  <si>
    <t>Николаевич</t>
  </si>
  <si>
    <t>879283</t>
  </si>
  <si>
    <t>++++--+--+--+-----++-----00</t>
  </si>
  <si>
    <t>Кол-во, сдававших пробный ЕГЭ по району</t>
  </si>
  <si>
    <t>Минимальный первичный балл</t>
  </si>
  <si>
    <t>Минимальный тестовый балл</t>
  </si>
  <si>
    <t>Максимальный первичный балл</t>
  </si>
  <si>
    <t>Максимальный тестовый балл</t>
  </si>
  <si>
    <t>Средний тестовый балл по району</t>
  </si>
  <si>
    <t>Поэлементный анализ</t>
  </si>
  <si>
    <t>справились с заданием</t>
  </si>
  <si>
    <t>26 - максимальный балл 2</t>
  </si>
  <si>
    <t>27 - максимальный балл 2</t>
  </si>
  <si>
    <t>получили 2 балла</t>
  </si>
  <si>
    <t>получили 1 балл</t>
  </si>
  <si>
    <t>получили 0 баллов</t>
  </si>
  <si>
    <t>Рейтинг по школам</t>
  </si>
  <si>
    <t>кол-во сдающих</t>
  </si>
  <si>
    <t>минимальный тестовый балл</t>
  </si>
  <si>
    <t>максимальный тестовый балл</t>
  </si>
  <si>
    <t>средний тестовый балл по школе</t>
  </si>
  <si>
    <t>средний тестовый балл по району</t>
  </si>
  <si>
    <t>Динамика по ОУ</t>
  </si>
  <si>
    <t>средний тестовый балл по району за 2020-21 уч год</t>
  </si>
  <si>
    <t>Динамика по району</t>
  </si>
  <si>
    <t>первичный балл</t>
  </si>
  <si>
    <t>тестовый балл</t>
  </si>
  <si>
    <t>МОУ СОШ 2</t>
  </si>
  <si>
    <t>МОУ СОШ 3</t>
  </si>
  <si>
    <t>МОУ СОШ 4</t>
  </si>
  <si>
    <t>МОУ СОШ 6</t>
  </si>
  <si>
    <t>Санаторная СОШ</t>
  </si>
  <si>
    <t>Анализ результатов ЕГЭ по информатике и ИКТ (КЕГЭ) 2021-2022 учебного года по Лужскому району от 20.06.2022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</si>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</sst>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color rgb="FF000000"/>
      <name val="Arial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2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9"/>
      <color rgb="FF000000"/>
      <name val="Times New Roman"/>
      <charset val="204"/>
    </font>
    <font>
      <b/>
      <sz val="10"/>
      <color rgb="FF000000"/>
      <name val="Times New Roman"/>
      <charset val="1"/>
    </font>
    <font>
      <b/>
      <sz val="6"/>
      <color rgb="FF000000"/>
      <name val="Times New Roman"/>
      <charset val="1"/>
    </font>
    <font>
      <b/>
      <sz val="7"/>
      <color rgb="FF000000"/>
      <name val="Times New Roman"/>
      <charset val="1"/>
    </font>
    <font>
      <b/>
      <sz val="4"/>
      <color rgb="FF000000"/>
      <name val="Courier New"/>
      <charset val="1"/>
    </font>
    <font>
      <b/>
      <sz val="6"/>
      <color rgb="FF000000"/>
      <name val="Courier New"/>
      <charset val="1"/>
    </font>
    <font>
      <sz val="5"/>
      <color rgb="FF000000"/>
      <name val="Times New Roman"/>
      <charset val="204"/>
    </font>
    <font>
      <sz val="11"/>
      <color rgb="FF000000"/>
      <name val="Times New Roman"/>
      <charset val="1"/>
    </font>
    <font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sz val="7"/>
      <color rgb="FF000000"/>
      <name val="Times New Roman"/>
      <charset val="1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rgb="FFFF99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18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10" fillId="0" borderId="2" xfId="0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64" fontId="16" fillId="0" borderId="5" xfId="0" applyNumberFormat="1" applyFont="1" applyFill="1" applyBorder="1" applyAlignment="1">
      <alignment vertical="center"/>
    </xf>
    <xf numFmtId="9" fontId="18" fillId="0" borderId="6" xfId="0" applyNumberFormat="1" applyFont="1" applyBorder="1" applyAlignment="1">
      <alignment horizontal="center"/>
    </xf>
    <xf numFmtId="9" fontId="18" fillId="2" borderId="6" xfId="0" applyNumberFormat="1" applyFont="1" applyFill="1" applyBorder="1" applyAlignment="1">
      <alignment horizontal="center"/>
    </xf>
    <xf numFmtId="9" fontId="18" fillId="3" borderId="6" xfId="0" applyNumberFormat="1" applyFont="1" applyFill="1" applyBorder="1" applyAlignment="1">
      <alignment horizontal="center"/>
    </xf>
    <xf numFmtId="2" fontId="16" fillId="0" borderId="2" xfId="0" applyNumberFormat="1" applyFont="1" applyFill="1" applyBorder="1" applyAlignment="1">
      <alignment vertical="center"/>
    </xf>
    <xf numFmtId="0" fontId="2" fillId="0" borderId="0" xfId="1"/>
    <xf numFmtId="0" fontId="22" fillId="0" borderId="6" xfId="1" applyFont="1" applyBorder="1" applyAlignment="1">
      <alignment horizontal="center"/>
    </xf>
    <xf numFmtId="0" fontId="2" fillId="0" borderId="0" xfId="1" applyAlignment="1"/>
    <xf numFmtId="0" fontId="21" fillId="0" borderId="6" xfId="1" applyFont="1" applyBorder="1" applyAlignment="1">
      <alignment horizontal="left"/>
    </xf>
    <xf numFmtId="0" fontId="2" fillId="0" borderId="6" xfId="1" applyFont="1" applyBorder="1" applyAlignment="1"/>
    <xf numFmtId="0" fontId="2" fillId="0" borderId="0" xfId="1" applyAlignment="1">
      <alignment horizontal="left"/>
    </xf>
    <xf numFmtId="0" fontId="2" fillId="0" borderId="0" xfId="1" applyAlignment="1">
      <alignment horizontal="center"/>
    </xf>
    <xf numFmtId="0" fontId="24" fillId="0" borderId="0" xfId="1" applyFont="1" applyFill="1" applyBorder="1" applyAlignment="1">
      <alignment horizontal="left" vertical="center"/>
    </xf>
    <xf numFmtId="0" fontId="21" fillId="0" borderId="0" xfId="1" applyFont="1"/>
    <xf numFmtId="0" fontId="21" fillId="0" borderId="6" xfId="1" applyFont="1" applyBorder="1" applyAlignment="1">
      <alignment horizontal="center"/>
    </xf>
    <xf numFmtId="0" fontId="25" fillId="0" borderId="6" xfId="1" applyFont="1" applyBorder="1" applyAlignment="1">
      <alignment horizontal="center"/>
    </xf>
    <xf numFmtId="0" fontId="19" fillId="0" borderId="6" xfId="1" applyFont="1" applyBorder="1" applyAlignment="1">
      <alignment horizontal="center"/>
    </xf>
    <xf numFmtId="0" fontId="21" fillId="0" borderId="6" xfId="1" applyFont="1" applyBorder="1" applyAlignment="1">
      <alignment horizontal="left" vertical="center" wrapText="1"/>
    </xf>
    <xf numFmtId="0" fontId="21" fillId="0" borderId="6" xfId="1" applyFont="1" applyBorder="1" applyAlignment="1">
      <alignment horizontal="center" vertical="center"/>
    </xf>
    <xf numFmtId="9" fontId="21" fillId="0" borderId="6" xfId="2" applyFont="1" applyBorder="1" applyAlignment="1">
      <alignment horizontal="center"/>
    </xf>
    <xf numFmtId="0" fontId="21" fillId="0" borderId="0" xfId="1" applyFont="1" applyAlignment="1">
      <alignment horizontal="left"/>
    </xf>
    <xf numFmtId="0" fontId="2" fillId="0" borderId="0" xfId="1" applyBorder="1" applyAlignment="1">
      <alignment horizontal="center"/>
    </xf>
    <xf numFmtId="0" fontId="2" fillId="0" borderId="0" xfId="1" applyBorder="1" applyAlignment="1">
      <alignment horizontal="center" vertical="center"/>
    </xf>
    <xf numFmtId="9" fontId="0" fillId="0" borderId="0" xfId="2" applyFont="1" applyBorder="1" applyAlignment="1">
      <alignment horizontal="center"/>
    </xf>
    <xf numFmtId="0" fontId="21" fillId="0" borderId="7" xfId="1" applyFont="1" applyBorder="1" applyAlignment="1">
      <alignment horizontal="center" vertical="center" wrapText="1"/>
    </xf>
    <xf numFmtId="9" fontId="21" fillId="0" borderId="6" xfId="2" applyFont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left" vertical="center"/>
    </xf>
    <xf numFmtId="0" fontId="21" fillId="0" borderId="6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/>
    </xf>
    <xf numFmtId="0" fontId="20" fillId="0" borderId="6" xfId="1" applyFont="1" applyBorder="1" applyAlignment="1">
      <alignment horizontal="left" vertical="center"/>
    </xf>
    <xf numFmtId="0" fontId="2" fillId="0" borderId="6" xfId="1" applyBorder="1" applyAlignment="1">
      <alignment horizontal="center" vertical="center"/>
    </xf>
    <xf numFmtId="2" fontId="26" fillId="0" borderId="6" xfId="1" applyNumberFormat="1" applyFont="1" applyBorder="1" applyAlignment="1">
      <alignment horizontal="center" vertical="center"/>
    </xf>
    <xf numFmtId="0" fontId="21" fillId="0" borderId="0" xfId="1" applyFont="1" applyBorder="1"/>
    <xf numFmtId="0" fontId="21" fillId="0" borderId="6" xfId="1" applyFont="1" applyFill="1" applyBorder="1" applyAlignment="1">
      <alignment horizontal="center" vertical="center"/>
    </xf>
    <xf numFmtId="2" fontId="21" fillId="0" borderId="6" xfId="1" applyNumberFormat="1" applyFont="1" applyBorder="1" applyAlignment="1">
      <alignment horizontal="center" vertical="center"/>
    </xf>
    <xf numFmtId="0" fontId="27" fillId="0" borderId="0" xfId="1" applyFont="1"/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2" fillId="0" borderId="6" xfId="1" applyNumberFormat="1" applyBorder="1" applyAlignment="1">
      <alignment horizontal="center" vertical="center"/>
    </xf>
    <xf numFmtId="9" fontId="21" fillId="3" borderId="6" xfId="2" applyFont="1" applyFill="1" applyBorder="1" applyAlignment="1">
      <alignment horizontal="center"/>
    </xf>
    <xf numFmtId="9" fontId="21" fillId="2" borderId="6" xfId="2" applyFont="1" applyFill="1" applyBorder="1" applyAlignment="1">
      <alignment horizontal="center"/>
    </xf>
    <xf numFmtId="9" fontId="21" fillId="0" borderId="6" xfId="2" applyFont="1" applyFill="1" applyBorder="1" applyAlignment="1">
      <alignment horizontal="center"/>
    </xf>
    <xf numFmtId="9" fontId="21" fillId="3" borderId="6" xfId="2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1" fontId="16" fillId="0" borderId="3" xfId="0" applyNumberFormat="1" applyFont="1" applyFill="1" applyBorder="1" applyAlignment="1">
      <alignment horizontal="right" vertical="center"/>
    </xf>
    <xf numFmtId="1" fontId="16" fillId="0" borderId="5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1" fontId="10" fillId="0" borderId="2" xfId="0" applyNumberFormat="1" applyFont="1" applyFill="1" applyBorder="1" applyAlignment="1">
      <alignment horizontal="right" vertical="center"/>
    </xf>
    <xf numFmtId="1" fontId="10" fillId="0" borderId="3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left" textRotation="90"/>
    </xf>
    <xf numFmtId="0" fontId="15" fillId="0" borderId="5" xfId="0" applyFont="1" applyFill="1" applyBorder="1" applyAlignment="1">
      <alignment horizontal="left" vertical="top"/>
    </xf>
    <xf numFmtId="164" fontId="16" fillId="0" borderId="2" xfId="0" applyNumberFormat="1" applyFont="1" applyFill="1" applyBorder="1" applyAlignment="1">
      <alignment horizontal="right" vertical="center"/>
    </xf>
    <xf numFmtId="164" fontId="16" fillId="0" borderId="3" xfId="0" applyNumberFormat="1" applyFont="1" applyFill="1" applyBorder="1" applyAlignment="1">
      <alignment horizontal="right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1" fontId="10" fillId="0" borderId="2" xfId="0" applyNumberFormat="1" applyFont="1" applyFill="1" applyBorder="1" applyAlignment="1">
      <alignment horizontal="left" vertical="center"/>
    </xf>
    <xf numFmtId="1" fontId="10" fillId="0" borderId="3" xfId="0" applyNumberFormat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center" vertical="center" textRotation="90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/>
    </xf>
    <xf numFmtId="0" fontId="8" fillId="0" borderId="3" xfId="0" applyFont="1" applyFill="1" applyBorder="1" applyAlignment="1">
      <alignment horizontal="center" vertical="center" textRotation="90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21" fillId="0" borderId="6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/>
    </xf>
    <xf numFmtId="0" fontId="21" fillId="0" borderId="6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21" fillId="0" borderId="6" xfId="1" applyFont="1" applyBorder="1" applyAlignment="1">
      <alignment horizontal="left" wrapText="1"/>
    </xf>
    <xf numFmtId="0" fontId="21" fillId="0" borderId="6" xfId="1" applyFont="1" applyBorder="1" applyAlignment="1">
      <alignment horizontal="left"/>
    </xf>
    <xf numFmtId="0" fontId="23" fillId="0" borderId="6" xfId="1" applyFont="1" applyBorder="1" applyAlignment="1">
      <alignment horizontal="left"/>
    </xf>
    <xf numFmtId="0" fontId="21" fillId="0" borderId="7" xfId="1" applyFont="1" applyBorder="1" applyAlignment="1">
      <alignment horizontal="left" wrapText="1"/>
    </xf>
    <xf numFmtId="0" fontId="21" fillId="0" borderId="8" xfId="1" applyFont="1" applyBorder="1" applyAlignment="1">
      <alignment horizontal="left" wrapText="1"/>
    </xf>
    <xf numFmtId="0" fontId="1" fillId="0" borderId="0" xfId="1" applyFont="1"/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colors>
    <mruColors>
      <color rgb="FFFF99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-1CD39~1\LOCALS~1\Temp\Rar$DI01.391\5_1203_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 refreshError="1"/>
      <sheetData sheetId="1">
        <row r="6">
          <cell r="I6" t="str">
            <v>Класс</v>
          </cell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6"/>
  <sheetViews>
    <sheetView topLeftCell="P13" zoomScaleNormal="100" workbookViewId="0">
      <selection activeCell="AC39" sqref="AC39"/>
    </sheetView>
  </sheetViews>
  <sheetFormatPr defaultRowHeight="12.75" x14ac:dyDescent="0.2"/>
  <cols>
    <col min="1" max="1" width="4" customWidth="1"/>
    <col min="2" max="2" width="0.28515625" customWidth="1"/>
    <col min="3" max="3" width="2.85546875" customWidth="1"/>
    <col min="4" max="4" width="0.28515625" customWidth="1"/>
    <col min="5" max="5" width="3.85546875" customWidth="1"/>
    <col min="6" max="6" width="0.42578125" customWidth="1"/>
    <col min="7" max="7" width="2.5703125" customWidth="1"/>
    <col min="8" max="8" width="0.5703125" customWidth="1"/>
    <col min="9" max="9" width="4.7109375" customWidth="1"/>
    <col min="10" max="10" width="0.7109375" customWidth="1"/>
    <col min="11" max="11" width="3.42578125" customWidth="1"/>
    <col min="12" max="12" width="0.85546875" customWidth="1"/>
    <col min="13" max="14" width="13.7109375" customWidth="1"/>
    <col min="15" max="15" width="10.42578125" customWidth="1"/>
    <col min="16" max="16" width="2.28515625" customWidth="1"/>
    <col min="17" max="17" width="1.85546875" customWidth="1"/>
    <col min="18" max="18" width="2.42578125" customWidth="1"/>
    <col min="19" max="19" width="2.5703125" customWidth="1"/>
    <col min="20" max="20" width="2.7109375" customWidth="1"/>
    <col min="21" max="21" width="0.42578125" customWidth="1"/>
    <col min="22" max="22" width="12.28515625" customWidth="1"/>
    <col min="23" max="23" width="6.28515625" customWidth="1"/>
    <col min="24" max="24" width="1.5703125" customWidth="1"/>
    <col min="25" max="25" width="0.140625" customWidth="1"/>
    <col min="26" max="26" width="4.85546875" customWidth="1"/>
    <col min="27" max="27" width="0.140625" customWidth="1"/>
    <col min="28" max="28" width="6" customWidth="1"/>
    <col min="30" max="38" width="4.7109375" customWidth="1"/>
    <col min="39" max="39" width="6" customWidth="1"/>
    <col min="40" max="56" width="4.7109375" customWidth="1"/>
  </cols>
  <sheetData>
    <row r="1" spans="1:56" ht="18.95" customHeight="1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</row>
    <row r="2" spans="1:56" ht="14.45" customHeight="1" x14ac:dyDescent="0.2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56" ht="11.65" customHeight="1" x14ac:dyDescent="0.2"/>
    <row r="4" spans="1:56" ht="11.65" customHeight="1" x14ac:dyDescent="0.2"/>
    <row r="5" spans="1:56" ht="0.75" customHeight="1" x14ac:dyDescent="0.2"/>
    <row r="6" spans="1:56" ht="10.9" customHeight="1" x14ac:dyDescent="0.2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</row>
    <row r="7" spans="1:56" ht="11.6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56" ht="57.4" customHeight="1" x14ac:dyDescent="0.2">
      <c r="A8" s="83" t="s">
        <v>3</v>
      </c>
      <c r="B8" s="84"/>
      <c r="C8" s="85" t="s">
        <v>4</v>
      </c>
      <c r="D8" s="86"/>
      <c r="E8" s="87" t="s">
        <v>5</v>
      </c>
      <c r="F8" s="88"/>
      <c r="G8" s="89" t="s">
        <v>6</v>
      </c>
      <c r="H8" s="90"/>
      <c r="I8" s="91" t="s">
        <v>7</v>
      </c>
      <c r="J8" s="92"/>
      <c r="K8" s="87" t="s">
        <v>8</v>
      </c>
      <c r="L8" s="88"/>
      <c r="M8" s="2" t="s">
        <v>9</v>
      </c>
      <c r="N8" s="2" t="s">
        <v>10</v>
      </c>
      <c r="O8" s="93" t="s">
        <v>11</v>
      </c>
      <c r="P8" s="94"/>
      <c r="Q8" s="89" t="s">
        <v>12</v>
      </c>
      <c r="R8" s="90"/>
      <c r="S8" s="89" t="s">
        <v>13</v>
      </c>
      <c r="T8" s="90"/>
      <c r="U8" s="91" t="s">
        <v>14</v>
      </c>
      <c r="V8" s="92"/>
      <c r="W8" s="91" t="s">
        <v>15</v>
      </c>
      <c r="X8" s="92"/>
      <c r="Y8" s="95" t="s">
        <v>16</v>
      </c>
      <c r="Z8" s="96"/>
      <c r="AA8" s="97" t="s">
        <v>17</v>
      </c>
      <c r="AB8" s="98"/>
      <c r="AD8" s="9">
        <v>0</v>
      </c>
      <c r="AE8" s="9">
        <v>1</v>
      </c>
      <c r="AF8" s="9">
        <v>2</v>
      </c>
      <c r="AG8" s="9">
        <v>3</v>
      </c>
      <c r="AH8" s="9">
        <v>4</v>
      </c>
      <c r="AI8" s="9">
        <v>5</v>
      </c>
      <c r="AJ8" s="9">
        <v>6</v>
      </c>
      <c r="AK8" s="9">
        <v>7</v>
      </c>
      <c r="AL8" s="9">
        <v>8</v>
      </c>
      <c r="AM8" s="9">
        <v>9</v>
      </c>
      <c r="AN8" s="9">
        <v>10</v>
      </c>
      <c r="AO8" s="9">
        <v>11</v>
      </c>
      <c r="AP8" s="9">
        <v>12</v>
      </c>
      <c r="AQ8" s="9">
        <v>13</v>
      </c>
      <c r="AR8" s="9">
        <v>14</v>
      </c>
      <c r="AS8" s="9">
        <v>15</v>
      </c>
      <c r="AT8" s="9">
        <v>16</v>
      </c>
      <c r="AU8" s="9">
        <v>17</v>
      </c>
      <c r="AV8" s="9">
        <v>18</v>
      </c>
      <c r="AW8" s="9">
        <v>19</v>
      </c>
      <c r="AX8" s="9">
        <v>20</v>
      </c>
      <c r="AY8" s="9">
        <v>21</v>
      </c>
      <c r="AZ8" s="9">
        <v>22</v>
      </c>
      <c r="BA8" s="9">
        <v>23</v>
      </c>
      <c r="BB8" s="8">
        <v>24</v>
      </c>
      <c r="BC8" s="8">
        <v>25</v>
      </c>
      <c r="BD8" s="8">
        <v>26</v>
      </c>
    </row>
    <row r="9" spans="1:56" ht="11.65" customHeight="1" x14ac:dyDescent="0.2">
      <c r="A9" s="76">
        <v>1</v>
      </c>
      <c r="B9" s="77"/>
      <c r="C9" s="68">
        <v>12</v>
      </c>
      <c r="D9" s="69"/>
      <c r="E9" s="68">
        <v>1201</v>
      </c>
      <c r="F9" s="69"/>
      <c r="G9" s="72" t="s">
        <v>18</v>
      </c>
      <c r="H9" s="73"/>
      <c r="I9" s="68">
        <v>30</v>
      </c>
      <c r="J9" s="69"/>
      <c r="K9" s="68">
        <v>1</v>
      </c>
      <c r="L9" s="69"/>
      <c r="M9" s="3" t="s">
        <v>19</v>
      </c>
      <c r="N9" s="3" t="s">
        <v>20</v>
      </c>
      <c r="O9" s="70" t="s">
        <v>21</v>
      </c>
      <c r="P9" s="71"/>
      <c r="Q9" s="72" t="s">
        <v>22</v>
      </c>
      <c r="R9" s="73"/>
      <c r="S9" s="72" t="s">
        <v>23</v>
      </c>
      <c r="T9" s="73"/>
      <c r="U9" s="74" t="s">
        <v>24</v>
      </c>
      <c r="V9" s="75"/>
      <c r="W9" s="78"/>
      <c r="X9" s="79"/>
      <c r="Y9" s="62">
        <v>23</v>
      </c>
      <c r="Z9" s="63"/>
      <c r="AA9" s="62">
        <v>85</v>
      </c>
      <c r="AB9" s="63"/>
      <c r="AD9" s="9" t="str">
        <f>RIGHT((LEFT($U9,AD$8+1)))</f>
        <v>+</v>
      </c>
      <c r="AE9" s="9" t="str">
        <f t="shared" ref="AE9:BD17" si="0">RIGHT((LEFT($U9,AE$8+1)))</f>
        <v>+</v>
      </c>
      <c r="AF9" s="9" t="str">
        <f t="shared" si="0"/>
        <v>+</v>
      </c>
      <c r="AG9" s="9" t="str">
        <f t="shared" si="0"/>
        <v>+</v>
      </c>
      <c r="AH9" s="9" t="str">
        <f t="shared" si="0"/>
        <v>+</v>
      </c>
      <c r="AI9" s="9" t="str">
        <f t="shared" si="0"/>
        <v>+</v>
      </c>
      <c r="AJ9" s="9" t="str">
        <f t="shared" si="0"/>
        <v>-</v>
      </c>
      <c r="AK9" s="9" t="str">
        <f t="shared" si="0"/>
        <v>+</v>
      </c>
      <c r="AL9" s="9" t="str">
        <f t="shared" si="0"/>
        <v>+</v>
      </c>
      <c r="AM9" s="9" t="str">
        <f t="shared" si="0"/>
        <v>+</v>
      </c>
      <c r="AN9" s="9" t="str">
        <f t="shared" si="0"/>
        <v>+</v>
      </c>
      <c r="AO9" s="9" t="str">
        <f t="shared" si="0"/>
        <v>+</v>
      </c>
      <c r="AP9" s="9" t="str">
        <f t="shared" si="0"/>
        <v>+</v>
      </c>
      <c r="AQ9" s="9" t="str">
        <f t="shared" si="0"/>
        <v>+</v>
      </c>
      <c r="AR9" s="9" t="str">
        <f t="shared" si="0"/>
        <v>+</v>
      </c>
      <c r="AS9" s="9" t="str">
        <f t="shared" si="0"/>
        <v>+</v>
      </c>
      <c r="AT9" s="9" t="str">
        <f t="shared" si="0"/>
        <v>+</v>
      </c>
      <c r="AU9" s="9" t="str">
        <f t="shared" si="0"/>
        <v>+</v>
      </c>
      <c r="AV9" s="9" t="str">
        <f t="shared" si="0"/>
        <v>+</v>
      </c>
      <c r="AW9" s="9" t="str">
        <f t="shared" si="0"/>
        <v>+</v>
      </c>
      <c r="AX9" s="9" t="str">
        <f t="shared" si="0"/>
        <v>+</v>
      </c>
      <c r="AY9" s="9" t="str">
        <f t="shared" si="0"/>
        <v>+</v>
      </c>
      <c r="AZ9" s="9" t="str">
        <f t="shared" si="0"/>
        <v>-</v>
      </c>
      <c r="BA9" s="9" t="str">
        <f t="shared" si="0"/>
        <v>+</v>
      </c>
      <c r="BB9" s="8" t="str">
        <f t="shared" si="0"/>
        <v>-</v>
      </c>
      <c r="BC9" s="9" t="str">
        <f t="shared" si="0"/>
        <v>1</v>
      </c>
      <c r="BD9" s="9" t="str">
        <f t="shared" si="0"/>
        <v>0</v>
      </c>
    </row>
    <row r="10" spans="1:56" ht="10.9" customHeight="1" x14ac:dyDescent="0.2">
      <c r="A10" s="76">
        <v>2</v>
      </c>
      <c r="B10" s="77"/>
      <c r="C10" s="68">
        <v>12</v>
      </c>
      <c r="D10" s="69"/>
      <c r="E10" s="68">
        <v>1201</v>
      </c>
      <c r="F10" s="69"/>
      <c r="G10" s="72" t="s">
        <v>18</v>
      </c>
      <c r="H10" s="73"/>
      <c r="I10" s="68">
        <v>30</v>
      </c>
      <c r="J10" s="69"/>
      <c r="K10" s="68">
        <v>2</v>
      </c>
      <c r="L10" s="69"/>
      <c r="M10" s="3" t="s">
        <v>25</v>
      </c>
      <c r="N10" s="3" t="s">
        <v>26</v>
      </c>
      <c r="O10" s="70" t="s">
        <v>27</v>
      </c>
      <c r="P10" s="71"/>
      <c r="Q10" s="72" t="s">
        <v>22</v>
      </c>
      <c r="R10" s="73"/>
      <c r="S10" s="72" t="s">
        <v>28</v>
      </c>
      <c r="T10" s="73"/>
      <c r="U10" s="74" t="s">
        <v>29</v>
      </c>
      <c r="V10" s="75"/>
      <c r="W10" s="78"/>
      <c r="X10" s="79"/>
      <c r="Y10" s="62">
        <v>17</v>
      </c>
      <c r="Z10" s="63"/>
      <c r="AA10" s="62">
        <v>70</v>
      </c>
      <c r="AB10" s="63"/>
      <c r="AD10" s="9" t="str">
        <f t="shared" ref="AD10:AS28" si="1">RIGHT((LEFT($U10,AD$8+1)))</f>
        <v>+</v>
      </c>
      <c r="AE10" s="9" t="str">
        <f t="shared" si="0"/>
        <v>+</v>
      </c>
      <c r="AF10" s="9" t="str">
        <f t="shared" si="0"/>
        <v>+</v>
      </c>
      <c r="AG10" s="9" t="str">
        <f t="shared" si="0"/>
        <v>+</v>
      </c>
      <c r="AH10" s="9" t="str">
        <f t="shared" si="0"/>
        <v>+</v>
      </c>
      <c r="AI10" s="9" t="str">
        <f t="shared" si="0"/>
        <v>-</v>
      </c>
      <c r="AJ10" s="9" t="str">
        <f t="shared" si="0"/>
        <v>-</v>
      </c>
      <c r="AK10" s="9" t="str">
        <f t="shared" si="0"/>
        <v>+</v>
      </c>
      <c r="AL10" s="9" t="str">
        <f t="shared" si="0"/>
        <v>+</v>
      </c>
      <c r="AM10" s="9" t="str">
        <f t="shared" si="0"/>
        <v>+</v>
      </c>
      <c r="AN10" s="9" t="str">
        <f t="shared" si="0"/>
        <v>+</v>
      </c>
      <c r="AO10" s="9" t="str">
        <f t="shared" si="0"/>
        <v>+</v>
      </c>
      <c r="AP10" s="9" t="str">
        <f t="shared" si="0"/>
        <v>+</v>
      </c>
      <c r="AQ10" s="9" t="str">
        <f t="shared" si="0"/>
        <v>-</v>
      </c>
      <c r="AR10" s="9" t="str">
        <f t="shared" si="0"/>
        <v>-</v>
      </c>
      <c r="AS10" s="9" t="str">
        <f t="shared" si="0"/>
        <v>+</v>
      </c>
      <c r="AT10" s="9" t="str">
        <f t="shared" si="0"/>
        <v>+</v>
      </c>
      <c r="AU10" s="9" t="str">
        <f t="shared" si="0"/>
        <v>+</v>
      </c>
      <c r="AV10" s="9" t="str">
        <f t="shared" si="0"/>
        <v>+</v>
      </c>
      <c r="AW10" s="9" t="str">
        <f t="shared" si="0"/>
        <v>+</v>
      </c>
      <c r="AX10" s="9" t="str">
        <f t="shared" si="0"/>
        <v>-</v>
      </c>
      <c r="AY10" s="9" t="str">
        <f t="shared" si="0"/>
        <v>+</v>
      </c>
      <c r="AZ10" s="9" t="str">
        <f t="shared" si="0"/>
        <v>-</v>
      </c>
      <c r="BA10" s="9" t="str">
        <f t="shared" si="0"/>
        <v>-</v>
      </c>
      <c r="BB10" s="8" t="str">
        <f t="shared" si="0"/>
        <v>-</v>
      </c>
      <c r="BC10" s="9" t="str">
        <f t="shared" si="0"/>
        <v>0</v>
      </c>
      <c r="BD10" s="9" t="str">
        <f t="shared" si="0"/>
        <v>0</v>
      </c>
    </row>
    <row r="11" spans="1:56" ht="11.65" customHeight="1" x14ac:dyDescent="0.2">
      <c r="A11" s="76">
        <v>3</v>
      </c>
      <c r="B11" s="77"/>
      <c r="C11" s="68">
        <v>12</v>
      </c>
      <c r="D11" s="69"/>
      <c r="E11" s="68">
        <v>1201</v>
      </c>
      <c r="F11" s="69"/>
      <c r="G11" s="72" t="s">
        <v>18</v>
      </c>
      <c r="H11" s="73"/>
      <c r="I11" s="68">
        <v>30</v>
      </c>
      <c r="J11" s="69"/>
      <c r="K11" s="68">
        <v>1</v>
      </c>
      <c r="L11" s="69"/>
      <c r="M11" s="3" t="s">
        <v>30</v>
      </c>
      <c r="N11" s="3" t="s">
        <v>31</v>
      </c>
      <c r="O11" s="70" t="s">
        <v>32</v>
      </c>
      <c r="P11" s="71"/>
      <c r="Q11" s="72" t="s">
        <v>33</v>
      </c>
      <c r="R11" s="73"/>
      <c r="S11" s="72" t="s">
        <v>34</v>
      </c>
      <c r="T11" s="73"/>
      <c r="U11" s="74" t="s">
        <v>35</v>
      </c>
      <c r="V11" s="75"/>
      <c r="W11" s="78"/>
      <c r="X11" s="79"/>
      <c r="Y11" s="62">
        <v>12</v>
      </c>
      <c r="Z11" s="63"/>
      <c r="AA11" s="62">
        <v>56</v>
      </c>
      <c r="AB11" s="63"/>
      <c r="AD11" s="9" t="str">
        <f t="shared" si="1"/>
        <v>+</v>
      </c>
      <c r="AE11" s="9" t="str">
        <f t="shared" si="0"/>
        <v>+</v>
      </c>
      <c r="AF11" s="9" t="str">
        <f t="shared" si="0"/>
        <v>+</v>
      </c>
      <c r="AG11" s="9" t="str">
        <f t="shared" si="0"/>
        <v>-</v>
      </c>
      <c r="AH11" s="9" t="str">
        <f t="shared" si="0"/>
        <v>-</v>
      </c>
      <c r="AI11" s="9" t="str">
        <f t="shared" si="0"/>
        <v>+</v>
      </c>
      <c r="AJ11" s="9" t="str">
        <f t="shared" si="0"/>
        <v>+</v>
      </c>
      <c r="AK11" s="9" t="str">
        <f t="shared" si="0"/>
        <v>-</v>
      </c>
      <c r="AL11" s="9" t="str">
        <f t="shared" si="0"/>
        <v>-</v>
      </c>
      <c r="AM11" s="9" t="str">
        <f t="shared" si="0"/>
        <v>+</v>
      </c>
      <c r="AN11" s="9" t="str">
        <f t="shared" si="0"/>
        <v>-</v>
      </c>
      <c r="AO11" s="9" t="str">
        <f t="shared" si="0"/>
        <v>+</v>
      </c>
      <c r="AP11" s="9" t="str">
        <f t="shared" si="0"/>
        <v>+</v>
      </c>
      <c r="AQ11" s="9" t="str">
        <f t="shared" si="0"/>
        <v>-</v>
      </c>
      <c r="AR11" s="9" t="str">
        <f t="shared" si="0"/>
        <v>+</v>
      </c>
      <c r="AS11" s="9" t="str">
        <f t="shared" si="0"/>
        <v>-</v>
      </c>
      <c r="AT11" s="9" t="str">
        <f t="shared" si="0"/>
        <v>-</v>
      </c>
      <c r="AU11" s="9" t="str">
        <f t="shared" si="0"/>
        <v>-</v>
      </c>
      <c r="AV11" s="9" t="str">
        <f t="shared" si="0"/>
        <v>+</v>
      </c>
      <c r="AW11" s="9" t="str">
        <f t="shared" si="0"/>
        <v>+</v>
      </c>
      <c r="AX11" s="9" t="str">
        <f t="shared" si="0"/>
        <v>+</v>
      </c>
      <c r="AY11" s="9" t="str">
        <f t="shared" si="0"/>
        <v>-</v>
      </c>
      <c r="AZ11" s="9" t="str">
        <f t="shared" si="0"/>
        <v>-</v>
      </c>
      <c r="BA11" s="9" t="str">
        <f t="shared" si="0"/>
        <v>-</v>
      </c>
      <c r="BB11" s="8" t="str">
        <f t="shared" si="0"/>
        <v>-</v>
      </c>
      <c r="BC11" s="9" t="str">
        <f t="shared" si="0"/>
        <v>0</v>
      </c>
      <c r="BD11" s="9" t="str">
        <f t="shared" si="0"/>
        <v>0</v>
      </c>
    </row>
    <row r="12" spans="1:56" ht="11.65" customHeight="1" x14ac:dyDescent="0.2">
      <c r="A12" s="76">
        <v>4</v>
      </c>
      <c r="B12" s="77"/>
      <c r="C12" s="68">
        <v>12</v>
      </c>
      <c r="D12" s="69"/>
      <c r="E12" s="68">
        <v>1201</v>
      </c>
      <c r="F12" s="69"/>
      <c r="G12" s="72" t="s">
        <v>18</v>
      </c>
      <c r="H12" s="73"/>
      <c r="I12" s="68">
        <v>30</v>
      </c>
      <c r="J12" s="69"/>
      <c r="K12" s="68">
        <v>2</v>
      </c>
      <c r="L12" s="69"/>
      <c r="M12" s="3" t="s">
        <v>36</v>
      </c>
      <c r="N12" s="3" t="s">
        <v>37</v>
      </c>
      <c r="O12" s="70" t="s">
        <v>38</v>
      </c>
      <c r="P12" s="71"/>
      <c r="Q12" s="72" t="s">
        <v>33</v>
      </c>
      <c r="R12" s="73"/>
      <c r="S12" s="72" t="s">
        <v>39</v>
      </c>
      <c r="T12" s="73"/>
      <c r="U12" s="74" t="s">
        <v>40</v>
      </c>
      <c r="V12" s="75"/>
      <c r="W12" s="78"/>
      <c r="X12" s="79"/>
      <c r="Y12" s="62">
        <v>13</v>
      </c>
      <c r="Z12" s="63"/>
      <c r="AA12" s="62">
        <v>59</v>
      </c>
      <c r="AB12" s="63"/>
      <c r="AD12" s="9" t="str">
        <f t="shared" si="1"/>
        <v>+</v>
      </c>
      <c r="AE12" s="9" t="str">
        <f t="shared" si="0"/>
        <v>+</v>
      </c>
      <c r="AF12" s="9" t="str">
        <f t="shared" si="0"/>
        <v>-</v>
      </c>
      <c r="AG12" s="9" t="str">
        <f t="shared" si="0"/>
        <v>+</v>
      </c>
      <c r="AH12" s="9" t="str">
        <f t="shared" si="0"/>
        <v>+</v>
      </c>
      <c r="AI12" s="9" t="str">
        <f t="shared" si="0"/>
        <v>+</v>
      </c>
      <c r="AJ12" s="9" t="str">
        <f t="shared" si="0"/>
        <v>-</v>
      </c>
      <c r="AK12" s="9" t="str">
        <f t="shared" si="0"/>
        <v>-</v>
      </c>
      <c r="AL12" s="9" t="str">
        <f t="shared" si="0"/>
        <v>+</v>
      </c>
      <c r="AM12" s="9" t="str">
        <f t="shared" si="0"/>
        <v>+</v>
      </c>
      <c r="AN12" s="9" t="str">
        <f t="shared" si="0"/>
        <v>-</v>
      </c>
      <c r="AO12" s="9" t="str">
        <f t="shared" si="0"/>
        <v>+</v>
      </c>
      <c r="AP12" s="9" t="str">
        <f t="shared" si="0"/>
        <v>+</v>
      </c>
      <c r="AQ12" s="9" t="str">
        <f t="shared" si="0"/>
        <v>-</v>
      </c>
      <c r="AR12" s="9" t="str">
        <f t="shared" si="0"/>
        <v>-</v>
      </c>
      <c r="AS12" s="9" t="str">
        <f t="shared" si="0"/>
        <v>+</v>
      </c>
      <c r="AT12" s="9" t="str">
        <f t="shared" si="0"/>
        <v>-</v>
      </c>
      <c r="AU12" s="9" t="str">
        <f t="shared" si="0"/>
        <v>-</v>
      </c>
      <c r="AV12" s="9" t="str">
        <f t="shared" si="0"/>
        <v>+</v>
      </c>
      <c r="AW12" s="9" t="str">
        <f t="shared" si="0"/>
        <v>+</v>
      </c>
      <c r="AX12" s="9" t="str">
        <f t="shared" si="0"/>
        <v>+</v>
      </c>
      <c r="AY12" s="9" t="str">
        <f t="shared" si="0"/>
        <v>-</v>
      </c>
      <c r="AZ12" s="9" t="str">
        <f t="shared" si="0"/>
        <v>-</v>
      </c>
      <c r="BA12" s="9" t="str">
        <f t="shared" si="0"/>
        <v>-</v>
      </c>
      <c r="BB12" s="8" t="str">
        <f t="shared" si="0"/>
        <v>-</v>
      </c>
      <c r="BC12" s="9" t="str">
        <f t="shared" si="0"/>
        <v>0</v>
      </c>
      <c r="BD12" s="9" t="str">
        <f t="shared" si="0"/>
        <v>0</v>
      </c>
    </row>
    <row r="13" spans="1:56" ht="11.65" customHeight="1" x14ac:dyDescent="0.2">
      <c r="A13" s="76">
        <v>5</v>
      </c>
      <c r="B13" s="77"/>
      <c r="C13" s="68">
        <v>12</v>
      </c>
      <c r="D13" s="69"/>
      <c r="E13" s="68">
        <v>1201</v>
      </c>
      <c r="F13" s="69"/>
      <c r="G13" s="72" t="s">
        <v>18</v>
      </c>
      <c r="H13" s="73"/>
      <c r="I13" s="68">
        <v>30</v>
      </c>
      <c r="J13" s="69"/>
      <c r="K13" s="68">
        <v>1</v>
      </c>
      <c r="L13" s="69"/>
      <c r="M13" s="3" t="s">
        <v>41</v>
      </c>
      <c r="N13" s="3" t="s">
        <v>42</v>
      </c>
      <c r="O13" s="70" t="s">
        <v>32</v>
      </c>
      <c r="P13" s="71"/>
      <c r="Q13" s="72" t="s">
        <v>43</v>
      </c>
      <c r="R13" s="73"/>
      <c r="S13" s="72" t="s">
        <v>44</v>
      </c>
      <c r="T13" s="73"/>
      <c r="U13" s="74" t="s">
        <v>45</v>
      </c>
      <c r="V13" s="75"/>
      <c r="W13" s="78"/>
      <c r="X13" s="79"/>
      <c r="Y13" s="62">
        <v>19</v>
      </c>
      <c r="Z13" s="63"/>
      <c r="AA13" s="62">
        <v>75</v>
      </c>
      <c r="AB13" s="63"/>
      <c r="AC13" s="50">
        <f>AVERAGE(AA9:AB13)</f>
        <v>69</v>
      </c>
      <c r="AD13" s="9" t="str">
        <f t="shared" si="1"/>
        <v>+</v>
      </c>
      <c r="AE13" s="9" t="str">
        <f t="shared" si="0"/>
        <v>+</v>
      </c>
      <c r="AF13" s="9" t="str">
        <f t="shared" si="0"/>
        <v>+</v>
      </c>
      <c r="AG13" s="9" t="str">
        <f t="shared" si="0"/>
        <v>-</v>
      </c>
      <c r="AH13" s="9" t="str">
        <f t="shared" si="0"/>
        <v>+</v>
      </c>
      <c r="AI13" s="9" t="str">
        <f t="shared" si="0"/>
        <v>+</v>
      </c>
      <c r="AJ13" s="9" t="str">
        <f t="shared" si="0"/>
        <v>+</v>
      </c>
      <c r="AK13" s="9" t="str">
        <f t="shared" si="0"/>
        <v>-</v>
      </c>
      <c r="AL13" s="9" t="str">
        <f t="shared" si="0"/>
        <v>+</v>
      </c>
      <c r="AM13" s="9" t="str">
        <f t="shared" si="0"/>
        <v>+</v>
      </c>
      <c r="AN13" s="9" t="str">
        <f t="shared" si="0"/>
        <v>+</v>
      </c>
      <c r="AO13" s="9" t="str">
        <f t="shared" si="0"/>
        <v>+</v>
      </c>
      <c r="AP13" s="9" t="str">
        <f t="shared" si="0"/>
        <v>-</v>
      </c>
      <c r="AQ13" s="9" t="str">
        <f t="shared" si="0"/>
        <v>+</v>
      </c>
      <c r="AR13" s="9" t="str">
        <f t="shared" si="0"/>
        <v>+</v>
      </c>
      <c r="AS13" s="9" t="str">
        <f t="shared" si="0"/>
        <v>+</v>
      </c>
      <c r="AT13" s="9" t="str">
        <f t="shared" si="0"/>
        <v>+</v>
      </c>
      <c r="AU13" s="9" t="str">
        <f t="shared" si="0"/>
        <v>+</v>
      </c>
      <c r="AV13" s="9" t="str">
        <f t="shared" si="0"/>
        <v>+</v>
      </c>
      <c r="AW13" s="9" t="str">
        <f t="shared" si="0"/>
        <v>+</v>
      </c>
      <c r="AX13" s="9" t="str">
        <f t="shared" si="0"/>
        <v>+</v>
      </c>
      <c r="AY13" s="9" t="str">
        <f t="shared" si="0"/>
        <v>+</v>
      </c>
      <c r="AZ13" s="9" t="str">
        <f t="shared" si="0"/>
        <v>-</v>
      </c>
      <c r="BA13" s="9" t="str">
        <f t="shared" si="0"/>
        <v>-</v>
      </c>
      <c r="BB13" s="8" t="str">
        <f t="shared" si="0"/>
        <v>-</v>
      </c>
      <c r="BC13" s="9" t="str">
        <f t="shared" si="0"/>
        <v>0</v>
      </c>
      <c r="BD13" s="9" t="str">
        <f t="shared" si="0"/>
        <v>0</v>
      </c>
    </row>
    <row r="14" spans="1:56" ht="11.65" customHeight="1" x14ac:dyDescent="0.2">
      <c r="A14" s="76">
        <v>1</v>
      </c>
      <c r="B14" s="77"/>
      <c r="C14" s="68">
        <v>12</v>
      </c>
      <c r="D14" s="69"/>
      <c r="E14" s="68">
        <v>1202</v>
      </c>
      <c r="F14" s="69"/>
      <c r="G14" s="72" t="s">
        <v>51</v>
      </c>
      <c r="H14" s="73"/>
      <c r="I14" s="68">
        <v>30</v>
      </c>
      <c r="J14" s="69"/>
      <c r="K14" s="68">
        <v>1</v>
      </c>
      <c r="L14" s="69"/>
      <c r="M14" s="7" t="s">
        <v>52</v>
      </c>
      <c r="N14" s="7" t="s">
        <v>53</v>
      </c>
      <c r="O14" s="70" t="s">
        <v>54</v>
      </c>
      <c r="P14" s="71"/>
      <c r="Q14" s="72" t="s">
        <v>55</v>
      </c>
      <c r="R14" s="73"/>
      <c r="S14" s="72" t="s">
        <v>56</v>
      </c>
      <c r="T14" s="73"/>
      <c r="U14" s="74" t="s">
        <v>57</v>
      </c>
      <c r="V14" s="75"/>
      <c r="W14" s="78"/>
      <c r="X14" s="79"/>
      <c r="Y14" s="62">
        <v>16</v>
      </c>
      <c r="Z14" s="63"/>
      <c r="AA14" s="62">
        <v>67</v>
      </c>
      <c r="AB14" s="63"/>
      <c r="AD14" s="9" t="str">
        <f t="shared" si="1"/>
        <v>+</v>
      </c>
      <c r="AE14" s="9" t="str">
        <f t="shared" si="0"/>
        <v>+</v>
      </c>
      <c r="AF14" s="9" t="str">
        <f t="shared" si="0"/>
        <v>+</v>
      </c>
      <c r="AG14" s="9" t="str">
        <f t="shared" si="0"/>
        <v>+</v>
      </c>
      <c r="AH14" s="9" t="str">
        <f t="shared" si="0"/>
        <v>-</v>
      </c>
      <c r="AI14" s="9" t="str">
        <f t="shared" si="0"/>
        <v>+</v>
      </c>
      <c r="AJ14" s="9" t="str">
        <f t="shared" si="0"/>
        <v>-</v>
      </c>
      <c r="AK14" s="9" t="str">
        <f t="shared" si="0"/>
        <v>+</v>
      </c>
      <c r="AL14" s="9" t="str">
        <f t="shared" si="0"/>
        <v>-</v>
      </c>
      <c r="AM14" s="9" t="str">
        <f t="shared" si="0"/>
        <v>+</v>
      </c>
      <c r="AN14" s="9" t="str">
        <f t="shared" si="0"/>
        <v>+</v>
      </c>
      <c r="AO14" s="9" t="str">
        <f t="shared" si="0"/>
        <v>+</v>
      </c>
      <c r="AP14" s="9" t="str">
        <f t="shared" si="0"/>
        <v>+</v>
      </c>
      <c r="AQ14" s="9" t="str">
        <f t="shared" si="0"/>
        <v>+</v>
      </c>
      <c r="AR14" s="9" t="str">
        <f t="shared" si="0"/>
        <v>+</v>
      </c>
      <c r="AS14" s="9" t="str">
        <f t="shared" si="0"/>
        <v>+</v>
      </c>
      <c r="AT14" s="9" t="str">
        <f t="shared" si="0"/>
        <v>-</v>
      </c>
      <c r="AU14" s="9" t="str">
        <f t="shared" si="0"/>
        <v>+</v>
      </c>
      <c r="AV14" s="9" t="str">
        <f t="shared" si="0"/>
        <v>+</v>
      </c>
      <c r="AW14" s="9" t="str">
        <f t="shared" si="0"/>
        <v>-</v>
      </c>
      <c r="AX14" s="9" t="str">
        <f t="shared" si="0"/>
        <v>-</v>
      </c>
      <c r="AY14" s="9" t="str">
        <f t="shared" si="0"/>
        <v>+</v>
      </c>
      <c r="AZ14" s="9" t="str">
        <f t="shared" si="0"/>
        <v>-</v>
      </c>
      <c r="BA14" s="9" t="str">
        <f t="shared" si="0"/>
        <v>-</v>
      </c>
      <c r="BB14" s="8" t="str">
        <f t="shared" si="0"/>
        <v>-</v>
      </c>
      <c r="BC14" s="9" t="str">
        <f t="shared" si="0"/>
        <v>0</v>
      </c>
      <c r="BD14" s="9" t="str">
        <f t="shared" si="0"/>
        <v>0</v>
      </c>
    </row>
    <row r="15" spans="1:56" ht="11.65" customHeight="1" x14ac:dyDescent="0.2">
      <c r="A15" s="76">
        <v>2</v>
      </c>
      <c r="B15" s="77"/>
      <c r="C15" s="68">
        <v>12</v>
      </c>
      <c r="D15" s="69"/>
      <c r="E15" s="68">
        <v>1202</v>
      </c>
      <c r="F15" s="69"/>
      <c r="G15" s="72" t="s">
        <v>51</v>
      </c>
      <c r="H15" s="73"/>
      <c r="I15" s="68">
        <v>30</v>
      </c>
      <c r="J15" s="69"/>
      <c r="K15" s="68">
        <v>1</v>
      </c>
      <c r="L15" s="69"/>
      <c r="M15" s="7" t="s">
        <v>58</v>
      </c>
      <c r="N15" s="7" t="s">
        <v>59</v>
      </c>
      <c r="O15" s="70" t="s">
        <v>60</v>
      </c>
      <c r="P15" s="71"/>
      <c r="Q15" s="72" t="s">
        <v>33</v>
      </c>
      <c r="R15" s="73"/>
      <c r="S15" s="72" t="s">
        <v>61</v>
      </c>
      <c r="T15" s="73"/>
      <c r="U15" s="74" t="s">
        <v>62</v>
      </c>
      <c r="V15" s="75"/>
      <c r="W15" s="78"/>
      <c r="X15" s="79"/>
      <c r="Y15" s="62">
        <v>15</v>
      </c>
      <c r="Z15" s="63"/>
      <c r="AA15" s="62">
        <v>64</v>
      </c>
      <c r="AB15" s="63"/>
      <c r="AD15" s="9" t="str">
        <f t="shared" si="1"/>
        <v>+</v>
      </c>
      <c r="AE15" s="9" t="str">
        <f t="shared" si="0"/>
        <v>+</v>
      </c>
      <c r="AF15" s="9" t="str">
        <f t="shared" si="0"/>
        <v>-</v>
      </c>
      <c r="AG15" s="9" t="str">
        <f t="shared" si="0"/>
        <v>-</v>
      </c>
      <c r="AH15" s="9" t="str">
        <f t="shared" si="0"/>
        <v>+</v>
      </c>
      <c r="AI15" s="9" t="str">
        <f t="shared" si="0"/>
        <v>+</v>
      </c>
      <c r="AJ15" s="9" t="str">
        <f t="shared" si="0"/>
        <v>-</v>
      </c>
      <c r="AK15" s="9" t="str">
        <f t="shared" si="0"/>
        <v>-</v>
      </c>
      <c r="AL15" s="9" t="str">
        <f t="shared" si="0"/>
        <v>+</v>
      </c>
      <c r="AM15" s="9" t="str">
        <f t="shared" si="0"/>
        <v>+</v>
      </c>
      <c r="AN15" s="9" t="str">
        <f t="shared" si="0"/>
        <v>-</v>
      </c>
      <c r="AO15" s="9" t="str">
        <f t="shared" si="0"/>
        <v>+</v>
      </c>
      <c r="AP15" s="9" t="str">
        <f t="shared" si="0"/>
        <v>+</v>
      </c>
      <c r="AQ15" s="9" t="str">
        <f t="shared" si="0"/>
        <v>-</v>
      </c>
      <c r="AR15" s="9" t="str">
        <f t="shared" si="0"/>
        <v>+</v>
      </c>
      <c r="AS15" s="9" t="str">
        <f t="shared" si="0"/>
        <v>+</v>
      </c>
      <c r="AT15" s="9" t="str">
        <f t="shared" si="0"/>
        <v>+</v>
      </c>
      <c r="AU15" s="9" t="str">
        <f t="shared" si="0"/>
        <v>-</v>
      </c>
      <c r="AV15" s="9" t="str">
        <f t="shared" si="0"/>
        <v>+</v>
      </c>
      <c r="AW15" s="9" t="str">
        <f t="shared" si="0"/>
        <v>+</v>
      </c>
      <c r="AX15" s="9" t="str">
        <f t="shared" si="0"/>
        <v>+</v>
      </c>
      <c r="AY15" s="9" t="str">
        <f t="shared" si="0"/>
        <v>+</v>
      </c>
      <c r="AZ15" s="9" t="str">
        <f t="shared" si="0"/>
        <v>-</v>
      </c>
      <c r="BA15" s="9" t="str">
        <f t="shared" si="0"/>
        <v>-</v>
      </c>
      <c r="BB15" s="8" t="str">
        <f t="shared" si="0"/>
        <v>-</v>
      </c>
      <c r="BC15" s="9" t="str">
        <f t="shared" si="0"/>
        <v>0</v>
      </c>
      <c r="BD15" s="9" t="str">
        <f t="shared" si="0"/>
        <v>0</v>
      </c>
    </row>
    <row r="16" spans="1:56" ht="11.65" customHeight="1" x14ac:dyDescent="0.2">
      <c r="A16" s="76">
        <v>3</v>
      </c>
      <c r="B16" s="77"/>
      <c r="C16" s="68">
        <v>12</v>
      </c>
      <c r="D16" s="69"/>
      <c r="E16" s="68">
        <v>1202</v>
      </c>
      <c r="F16" s="69"/>
      <c r="G16" s="72" t="s">
        <v>51</v>
      </c>
      <c r="H16" s="73"/>
      <c r="I16" s="68">
        <v>30</v>
      </c>
      <c r="J16" s="69"/>
      <c r="K16" s="68">
        <v>1</v>
      </c>
      <c r="L16" s="69"/>
      <c r="M16" s="7" t="s">
        <v>63</v>
      </c>
      <c r="N16" s="7" t="s">
        <v>64</v>
      </c>
      <c r="O16" s="70" t="s">
        <v>65</v>
      </c>
      <c r="P16" s="71"/>
      <c r="Q16" s="72" t="s">
        <v>33</v>
      </c>
      <c r="R16" s="73"/>
      <c r="S16" s="72" t="s">
        <v>66</v>
      </c>
      <c r="T16" s="73"/>
      <c r="U16" s="74" t="s">
        <v>67</v>
      </c>
      <c r="V16" s="75"/>
      <c r="W16" s="78"/>
      <c r="X16" s="79"/>
      <c r="Y16" s="62">
        <v>22</v>
      </c>
      <c r="Z16" s="63"/>
      <c r="AA16" s="62">
        <v>83</v>
      </c>
      <c r="AB16" s="63"/>
      <c r="AD16" s="9" t="str">
        <f t="shared" si="1"/>
        <v>+</v>
      </c>
      <c r="AE16" s="9" t="str">
        <f t="shared" si="0"/>
        <v>+</v>
      </c>
      <c r="AF16" s="9" t="str">
        <f t="shared" si="0"/>
        <v>+</v>
      </c>
      <c r="AG16" s="9" t="str">
        <f t="shared" si="0"/>
        <v>+</v>
      </c>
      <c r="AH16" s="9" t="str">
        <f t="shared" si="0"/>
        <v>+</v>
      </c>
      <c r="AI16" s="9" t="str">
        <f t="shared" si="0"/>
        <v>+</v>
      </c>
      <c r="AJ16" s="9" t="str">
        <f t="shared" si="0"/>
        <v>-</v>
      </c>
      <c r="AK16" s="9" t="str">
        <f t="shared" si="0"/>
        <v>+</v>
      </c>
      <c r="AL16" s="9" t="str">
        <f t="shared" si="0"/>
        <v>-</v>
      </c>
      <c r="AM16" s="9" t="str">
        <f t="shared" si="0"/>
        <v>+</v>
      </c>
      <c r="AN16" s="9" t="str">
        <f t="shared" si="0"/>
        <v>+</v>
      </c>
      <c r="AO16" s="9" t="str">
        <f t="shared" si="0"/>
        <v>+</v>
      </c>
      <c r="AP16" s="9" t="str">
        <f t="shared" si="0"/>
        <v>+</v>
      </c>
      <c r="AQ16" s="9" t="str">
        <f t="shared" si="0"/>
        <v>+</v>
      </c>
      <c r="AR16" s="9" t="str">
        <f t="shared" si="0"/>
        <v>+</v>
      </c>
      <c r="AS16" s="9" t="str">
        <f t="shared" si="0"/>
        <v>+</v>
      </c>
      <c r="AT16" s="9" t="str">
        <f t="shared" si="0"/>
        <v>+</v>
      </c>
      <c r="AU16" s="9" t="str">
        <f t="shared" si="0"/>
        <v>+</v>
      </c>
      <c r="AV16" s="9" t="str">
        <f t="shared" si="0"/>
        <v>+</v>
      </c>
      <c r="AW16" s="9" t="str">
        <f t="shared" si="0"/>
        <v>+</v>
      </c>
      <c r="AX16" s="9" t="str">
        <f t="shared" si="0"/>
        <v>+</v>
      </c>
      <c r="AY16" s="9" t="str">
        <f t="shared" si="0"/>
        <v>+</v>
      </c>
      <c r="AZ16" s="9" t="str">
        <f t="shared" si="0"/>
        <v>-</v>
      </c>
      <c r="BA16" s="9" t="str">
        <f t="shared" si="0"/>
        <v>+</v>
      </c>
      <c r="BB16" s="8" t="str">
        <f t="shared" si="0"/>
        <v>+</v>
      </c>
      <c r="BC16" s="9" t="str">
        <f t="shared" si="0"/>
        <v>0</v>
      </c>
      <c r="BD16" s="9" t="str">
        <f t="shared" si="0"/>
        <v>0</v>
      </c>
    </row>
    <row r="17" spans="1:56" ht="11.65" customHeight="1" x14ac:dyDescent="0.2">
      <c r="A17" s="76">
        <v>4</v>
      </c>
      <c r="B17" s="77"/>
      <c r="C17" s="68">
        <v>12</v>
      </c>
      <c r="D17" s="69"/>
      <c r="E17" s="68">
        <v>1202</v>
      </c>
      <c r="F17" s="69"/>
      <c r="G17" s="72" t="s">
        <v>51</v>
      </c>
      <c r="H17" s="73"/>
      <c r="I17" s="68">
        <v>30</v>
      </c>
      <c r="J17" s="69"/>
      <c r="K17" s="68">
        <v>1</v>
      </c>
      <c r="L17" s="69"/>
      <c r="M17" s="7" t="s">
        <v>68</v>
      </c>
      <c r="N17" s="7" t="s">
        <v>69</v>
      </c>
      <c r="O17" s="70" t="s">
        <v>70</v>
      </c>
      <c r="P17" s="71"/>
      <c r="Q17" s="72" t="s">
        <v>33</v>
      </c>
      <c r="R17" s="73"/>
      <c r="S17" s="72" t="s">
        <v>71</v>
      </c>
      <c r="T17" s="73"/>
      <c r="U17" s="74" t="s">
        <v>72</v>
      </c>
      <c r="V17" s="75"/>
      <c r="W17" s="78"/>
      <c r="X17" s="79"/>
      <c r="Y17" s="62">
        <v>19</v>
      </c>
      <c r="Z17" s="63"/>
      <c r="AA17" s="62">
        <v>75</v>
      </c>
      <c r="AB17" s="63"/>
      <c r="AD17" s="9" t="str">
        <f t="shared" si="1"/>
        <v>+</v>
      </c>
      <c r="AE17" s="9" t="str">
        <f t="shared" si="0"/>
        <v>+</v>
      </c>
      <c r="AF17" s="9" t="str">
        <f t="shared" si="0"/>
        <v>+</v>
      </c>
      <c r="AG17" s="9" t="str">
        <f t="shared" si="0"/>
        <v>+</v>
      </c>
      <c r="AH17" s="9" t="str">
        <f t="shared" si="0"/>
        <v>-</v>
      </c>
      <c r="AI17" s="9" t="str">
        <f t="shared" si="0"/>
        <v>+</v>
      </c>
      <c r="AJ17" s="9" t="str">
        <f t="shared" si="0"/>
        <v>+</v>
      </c>
      <c r="AK17" s="9" t="str">
        <f t="shared" si="0"/>
        <v>-</v>
      </c>
      <c r="AL17" s="9" t="str">
        <f t="shared" si="0"/>
        <v>+</v>
      </c>
      <c r="AM17" s="9" t="str">
        <f t="shared" si="0"/>
        <v>+</v>
      </c>
      <c r="AN17" s="9" t="str">
        <f t="shared" si="0"/>
        <v>+</v>
      </c>
      <c r="AO17" s="9" t="str">
        <f t="shared" si="0"/>
        <v>+</v>
      </c>
      <c r="AP17" s="9" t="str">
        <f t="shared" si="0"/>
        <v>-</v>
      </c>
      <c r="AQ17" s="9" t="str">
        <f t="shared" si="0"/>
        <v>+</v>
      </c>
      <c r="AR17" s="9" t="str">
        <f t="shared" si="0"/>
        <v>+</v>
      </c>
      <c r="AS17" s="9" t="str">
        <f t="shared" si="0"/>
        <v>+</v>
      </c>
      <c r="AT17" s="9" t="str">
        <f t="shared" si="0"/>
        <v>+</v>
      </c>
      <c r="AU17" s="9" t="str">
        <f t="shared" si="0"/>
        <v>+</v>
      </c>
      <c r="AV17" s="9" t="str">
        <f t="shared" si="0"/>
        <v>+</v>
      </c>
      <c r="AW17" s="9" t="str">
        <f t="shared" si="0"/>
        <v>+</v>
      </c>
      <c r="AX17" s="9" t="str">
        <f t="shared" si="0"/>
        <v>-</v>
      </c>
      <c r="AY17" s="9" t="str">
        <f t="shared" si="0"/>
        <v>+</v>
      </c>
      <c r="AZ17" s="9" t="str">
        <f t="shared" ref="AZ17:BD17" si="2">RIGHT((LEFT($U17,AZ$8+1)))</f>
        <v>+</v>
      </c>
      <c r="BA17" s="9" t="str">
        <f t="shared" si="2"/>
        <v>-</v>
      </c>
      <c r="BB17" s="8" t="str">
        <f t="shared" si="2"/>
        <v>-</v>
      </c>
      <c r="BC17" s="9" t="str">
        <f t="shared" si="2"/>
        <v>0</v>
      </c>
      <c r="BD17" s="9" t="str">
        <f t="shared" si="2"/>
        <v>0</v>
      </c>
    </row>
    <row r="18" spans="1:56" ht="11.65" customHeight="1" x14ac:dyDescent="0.2">
      <c r="A18" s="76">
        <v>5</v>
      </c>
      <c r="B18" s="77"/>
      <c r="C18" s="68">
        <v>12</v>
      </c>
      <c r="D18" s="69"/>
      <c r="E18" s="68">
        <v>1202</v>
      </c>
      <c r="F18" s="69"/>
      <c r="G18" s="72" t="s">
        <v>51</v>
      </c>
      <c r="H18" s="73"/>
      <c r="I18" s="68">
        <v>30</v>
      </c>
      <c r="J18" s="69"/>
      <c r="K18" s="68">
        <v>2</v>
      </c>
      <c r="L18" s="69"/>
      <c r="M18" s="7" t="s">
        <v>73</v>
      </c>
      <c r="N18" s="7" t="s">
        <v>74</v>
      </c>
      <c r="O18" s="70" t="s">
        <v>75</v>
      </c>
      <c r="P18" s="71"/>
      <c r="Q18" s="72" t="s">
        <v>33</v>
      </c>
      <c r="R18" s="73"/>
      <c r="S18" s="72" t="s">
        <v>76</v>
      </c>
      <c r="T18" s="73"/>
      <c r="U18" s="74" t="s">
        <v>77</v>
      </c>
      <c r="V18" s="75"/>
      <c r="W18" s="78"/>
      <c r="X18" s="79"/>
      <c r="Y18" s="62">
        <v>17</v>
      </c>
      <c r="Z18" s="63"/>
      <c r="AA18" s="62">
        <v>70</v>
      </c>
      <c r="AB18" s="63"/>
      <c r="AD18" s="9" t="str">
        <f t="shared" si="1"/>
        <v>+</v>
      </c>
      <c r="AE18" s="9" t="str">
        <f t="shared" si="1"/>
        <v>+</v>
      </c>
      <c r="AF18" s="9" t="str">
        <f t="shared" si="1"/>
        <v>+</v>
      </c>
      <c r="AG18" s="9" t="str">
        <f t="shared" si="1"/>
        <v>+</v>
      </c>
      <c r="AH18" s="9" t="str">
        <f t="shared" si="1"/>
        <v>-</v>
      </c>
      <c r="AI18" s="9" t="str">
        <f t="shared" si="1"/>
        <v>+</v>
      </c>
      <c r="AJ18" s="9" t="str">
        <f t="shared" si="1"/>
        <v>-</v>
      </c>
      <c r="AK18" s="9" t="str">
        <f t="shared" si="1"/>
        <v>-</v>
      </c>
      <c r="AL18" s="9" t="str">
        <f t="shared" si="1"/>
        <v>+</v>
      </c>
      <c r="AM18" s="9" t="str">
        <f t="shared" si="1"/>
        <v>+</v>
      </c>
      <c r="AN18" s="9" t="str">
        <f t="shared" si="1"/>
        <v>+</v>
      </c>
      <c r="AO18" s="9" t="str">
        <f t="shared" si="1"/>
        <v>+</v>
      </c>
      <c r="AP18" s="9" t="str">
        <f t="shared" si="1"/>
        <v>+</v>
      </c>
      <c r="AQ18" s="9" t="str">
        <f t="shared" si="1"/>
        <v>+</v>
      </c>
      <c r="AR18" s="9" t="str">
        <f t="shared" si="1"/>
        <v>-</v>
      </c>
      <c r="AS18" s="9" t="str">
        <f t="shared" si="1"/>
        <v>+</v>
      </c>
      <c r="AT18" s="9" t="str">
        <f t="shared" ref="AT18:BD28" si="3">RIGHT((LEFT($U18,AT$8+1)))</f>
        <v>+</v>
      </c>
      <c r="AU18" s="9" t="str">
        <f t="shared" si="3"/>
        <v>-</v>
      </c>
      <c r="AV18" s="9" t="str">
        <f t="shared" si="3"/>
        <v>-</v>
      </c>
      <c r="AW18" s="9" t="str">
        <f t="shared" si="3"/>
        <v>+</v>
      </c>
      <c r="AX18" s="9" t="str">
        <f t="shared" si="3"/>
        <v>+</v>
      </c>
      <c r="AY18" s="9" t="str">
        <f t="shared" si="3"/>
        <v>+</v>
      </c>
      <c r="AZ18" s="9" t="str">
        <f t="shared" si="3"/>
        <v>+</v>
      </c>
      <c r="BA18" s="9" t="str">
        <f t="shared" si="3"/>
        <v>-</v>
      </c>
      <c r="BB18" s="8" t="str">
        <f t="shared" si="3"/>
        <v>-</v>
      </c>
      <c r="BC18" s="9" t="str">
        <f t="shared" si="3"/>
        <v>0</v>
      </c>
      <c r="BD18" s="9" t="str">
        <f t="shared" si="3"/>
        <v>0</v>
      </c>
    </row>
    <row r="19" spans="1:56" ht="11.65" customHeight="1" x14ac:dyDescent="0.2">
      <c r="A19" s="76">
        <v>6</v>
      </c>
      <c r="B19" s="77"/>
      <c r="C19" s="68">
        <v>12</v>
      </c>
      <c r="D19" s="69"/>
      <c r="E19" s="68">
        <v>1202</v>
      </c>
      <c r="F19" s="69"/>
      <c r="G19" s="72" t="s">
        <v>51</v>
      </c>
      <c r="H19" s="73"/>
      <c r="I19" s="68">
        <v>30</v>
      </c>
      <c r="J19" s="69"/>
      <c r="K19" s="68">
        <v>2</v>
      </c>
      <c r="L19" s="69"/>
      <c r="M19" s="7" t="s">
        <v>78</v>
      </c>
      <c r="N19" s="7" t="s">
        <v>79</v>
      </c>
      <c r="O19" s="70" t="s">
        <v>80</v>
      </c>
      <c r="P19" s="71"/>
      <c r="Q19" s="72" t="s">
        <v>33</v>
      </c>
      <c r="R19" s="73"/>
      <c r="S19" s="72" t="s">
        <v>81</v>
      </c>
      <c r="T19" s="73"/>
      <c r="U19" s="74" t="s">
        <v>82</v>
      </c>
      <c r="V19" s="75"/>
      <c r="W19" s="78"/>
      <c r="X19" s="79"/>
      <c r="Y19" s="62">
        <v>26</v>
      </c>
      <c r="Z19" s="63"/>
      <c r="AA19" s="62">
        <v>93</v>
      </c>
      <c r="AB19" s="63"/>
      <c r="AC19" s="50">
        <f>AVERAGE(AA14:AB19)</f>
        <v>75.333333333333329</v>
      </c>
      <c r="AD19" s="9" t="str">
        <f t="shared" si="1"/>
        <v>+</v>
      </c>
      <c r="AE19" s="9" t="str">
        <f t="shared" si="1"/>
        <v>+</v>
      </c>
      <c r="AF19" s="9" t="str">
        <f t="shared" si="1"/>
        <v>+</v>
      </c>
      <c r="AG19" s="9" t="str">
        <f t="shared" si="1"/>
        <v>+</v>
      </c>
      <c r="AH19" s="9" t="str">
        <f t="shared" si="1"/>
        <v>+</v>
      </c>
      <c r="AI19" s="9" t="str">
        <f t="shared" si="1"/>
        <v>+</v>
      </c>
      <c r="AJ19" s="9" t="str">
        <f t="shared" si="1"/>
        <v>-</v>
      </c>
      <c r="AK19" s="9" t="str">
        <f t="shared" si="1"/>
        <v>+</v>
      </c>
      <c r="AL19" s="9" t="str">
        <f t="shared" si="1"/>
        <v>+</v>
      </c>
      <c r="AM19" s="9" t="str">
        <f t="shared" si="1"/>
        <v>+</v>
      </c>
      <c r="AN19" s="9" t="str">
        <f t="shared" si="1"/>
        <v>+</v>
      </c>
      <c r="AO19" s="9" t="str">
        <f t="shared" si="1"/>
        <v>+</v>
      </c>
      <c r="AP19" s="9" t="str">
        <f t="shared" si="1"/>
        <v>+</v>
      </c>
      <c r="AQ19" s="9" t="str">
        <f t="shared" si="1"/>
        <v>+</v>
      </c>
      <c r="AR19" s="9" t="str">
        <f t="shared" si="1"/>
        <v>+</v>
      </c>
      <c r="AS19" s="9" t="str">
        <f t="shared" si="1"/>
        <v>+</v>
      </c>
      <c r="AT19" s="9" t="str">
        <f t="shared" si="3"/>
        <v>+</v>
      </c>
      <c r="AU19" s="9" t="str">
        <f t="shared" si="3"/>
        <v>+</v>
      </c>
      <c r="AV19" s="9" t="str">
        <f t="shared" si="3"/>
        <v>+</v>
      </c>
      <c r="AW19" s="9" t="str">
        <f t="shared" si="3"/>
        <v>+</v>
      </c>
      <c r="AX19" s="9" t="str">
        <f t="shared" si="3"/>
        <v>+</v>
      </c>
      <c r="AY19" s="9" t="str">
        <f t="shared" si="3"/>
        <v>+</v>
      </c>
      <c r="AZ19" s="9" t="str">
        <f t="shared" si="3"/>
        <v>+</v>
      </c>
      <c r="BA19" s="9" t="str">
        <f t="shared" si="3"/>
        <v>+</v>
      </c>
      <c r="BB19" s="8" t="str">
        <f t="shared" si="3"/>
        <v>+</v>
      </c>
      <c r="BC19" s="9" t="str">
        <f t="shared" si="3"/>
        <v>1</v>
      </c>
      <c r="BD19" s="9" t="str">
        <f t="shared" si="3"/>
        <v>1</v>
      </c>
    </row>
    <row r="20" spans="1:56" ht="11.65" customHeight="1" x14ac:dyDescent="0.2">
      <c r="A20" s="76">
        <v>1</v>
      </c>
      <c r="B20" s="77"/>
      <c r="C20" s="68">
        <v>12</v>
      </c>
      <c r="D20" s="69"/>
      <c r="E20" s="68">
        <v>1203</v>
      </c>
      <c r="F20" s="69"/>
      <c r="G20" s="72" t="s">
        <v>83</v>
      </c>
      <c r="H20" s="73"/>
      <c r="I20" s="68">
        <v>30</v>
      </c>
      <c r="J20" s="69"/>
      <c r="K20" s="68">
        <v>1</v>
      </c>
      <c r="L20" s="69"/>
      <c r="M20" s="7" t="s">
        <v>84</v>
      </c>
      <c r="N20" s="7" t="s">
        <v>85</v>
      </c>
      <c r="O20" s="70" t="s">
        <v>32</v>
      </c>
      <c r="P20" s="71"/>
      <c r="Q20" s="72" t="s">
        <v>43</v>
      </c>
      <c r="R20" s="73"/>
      <c r="S20" s="72" t="s">
        <v>86</v>
      </c>
      <c r="T20" s="73"/>
      <c r="U20" s="74" t="s">
        <v>87</v>
      </c>
      <c r="V20" s="75"/>
      <c r="W20" s="78"/>
      <c r="X20" s="79"/>
      <c r="Y20" s="62">
        <v>15</v>
      </c>
      <c r="Z20" s="63"/>
      <c r="AA20" s="62">
        <v>64</v>
      </c>
      <c r="AB20" s="63"/>
      <c r="AD20" s="9" t="str">
        <f t="shared" si="1"/>
        <v>+</v>
      </c>
      <c r="AE20" s="9" t="str">
        <f t="shared" si="1"/>
        <v>+</v>
      </c>
      <c r="AF20" s="9" t="str">
        <f t="shared" si="1"/>
        <v>+</v>
      </c>
      <c r="AG20" s="9" t="str">
        <f t="shared" si="1"/>
        <v>-</v>
      </c>
      <c r="AH20" s="9" t="str">
        <f t="shared" si="1"/>
        <v>-</v>
      </c>
      <c r="AI20" s="9" t="str">
        <f t="shared" si="1"/>
        <v>+</v>
      </c>
      <c r="AJ20" s="9" t="str">
        <f t="shared" si="1"/>
        <v>+</v>
      </c>
      <c r="AK20" s="9" t="str">
        <f t="shared" si="1"/>
        <v>-</v>
      </c>
      <c r="AL20" s="9" t="str">
        <f t="shared" si="1"/>
        <v>-</v>
      </c>
      <c r="AM20" s="9" t="str">
        <f t="shared" si="1"/>
        <v>+</v>
      </c>
      <c r="AN20" s="9" t="str">
        <f t="shared" si="1"/>
        <v>-</v>
      </c>
      <c r="AO20" s="9" t="str">
        <f t="shared" si="1"/>
        <v>-</v>
      </c>
      <c r="AP20" s="9" t="str">
        <f t="shared" si="1"/>
        <v>-</v>
      </c>
      <c r="AQ20" s="9" t="str">
        <f t="shared" si="1"/>
        <v>+</v>
      </c>
      <c r="AR20" s="9" t="str">
        <f t="shared" si="1"/>
        <v>+</v>
      </c>
      <c r="AS20" s="9" t="str">
        <f t="shared" si="1"/>
        <v>+</v>
      </c>
      <c r="AT20" s="9" t="str">
        <f t="shared" si="3"/>
        <v>-</v>
      </c>
      <c r="AU20" s="9" t="str">
        <f t="shared" si="3"/>
        <v>+</v>
      </c>
      <c r="AV20" s="9" t="str">
        <f t="shared" si="3"/>
        <v>+</v>
      </c>
      <c r="AW20" s="9" t="str">
        <f t="shared" si="3"/>
        <v>+</v>
      </c>
      <c r="AX20" s="9" t="str">
        <f t="shared" si="3"/>
        <v>+</v>
      </c>
      <c r="AY20" s="9" t="str">
        <f t="shared" si="3"/>
        <v>+</v>
      </c>
      <c r="AZ20" s="9" t="str">
        <f t="shared" si="3"/>
        <v>+</v>
      </c>
      <c r="BA20" s="9" t="str">
        <f t="shared" si="3"/>
        <v>-</v>
      </c>
      <c r="BB20" s="8" t="str">
        <f t="shared" si="3"/>
        <v>-</v>
      </c>
      <c r="BC20" s="9" t="str">
        <f t="shared" si="3"/>
        <v>0</v>
      </c>
      <c r="BD20" s="9" t="str">
        <f t="shared" si="3"/>
        <v>0</v>
      </c>
    </row>
    <row r="21" spans="1:56" ht="11.65" customHeight="1" x14ac:dyDescent="0.2">
      <c r="A21" s="76">
        <v>2</v>
      </c>
      <c r="B21" s="77"/>
      <c r="C21" s="68">
        <v>12</v>
      </c>
      <c r="D21" s="69"/>
      <c r="E21" s="68">
        <v>1203</v>
      </c>
      <c r="F21" s="69"/>
      <c r="G21" s="72" t="s">
        <v>83</v>
      </c>
      <c r="H21" s="73"/>
      <c r="I21" s="68">
        <v>30</v>
      </c>
      <c r="J21" s="69"/>
      <c r="K21" s="68">
        <v>1</v>
      </c>
      <c r="L21" s="69"/>
      <c r="M21" s="7" t="s">
        <v>88</v>
      </c>
      <c r="N21" s="7" t="s">
        <v>89</v>
      </c>
      <c r="O21" s="70" t="s">
        <v>70</v>
      </c>
      <c r="P21" s="71"/>
      <c r="Q21" s="72" t="s">
        <v>33</v>
      </c>
      <c r="R21" s="73"/>
      <c r="S21" s="72" t="s">
        <v>90</v>
      </c>
      <c r="T21" s="73"/>
      <c r="U21" s="74" t="s">
        <v>91</v>
      </c>
      <c r="V21" s="75"/>
      <c r="W21" s="78"/>
      <c r="X21" s="79"/>
      <c r="Y21" s="62">
        <v>14</v>
      </c>
      <c r="Z21" s="63"/>
      <c r="AA21" s="62">
        <v>62</v>
      </c>
      <c r="AB21" s="63"/>
      <c r="AD21" s="9" t="str">
        <f t="shared" si="1"/>
        <v>+</v>
      </c>
      <c r="AE21" s="9" t="str">
        <f t="shared" si="1"/>
        <v>+</v>
      </c>
      <c r="AF21" s="9" t="str">
        <f t="shared" si="1"/>
        <v>+</v>
      </c>
      <c r="AG21" s="9" t="str">
        <f t="shared" si="1"/>
        <v>-</v>
      </c>
      <c r="AH21" s="9" t="str">
        <f t="shared" si="1"/>
        <v>+</v>
      </c>
      <c r="AI21" s="9" t="str">
        <f t="shared" si="1"/>
        <v>+</v>
      </c>
      <c r="AJ21" s="9" t="str">
        <f t="shared" si="1"/>
        <v>+</v>
      </c>
      <c r="AK21" s="9" t="str">
        <f t="shared" si="1"/>
        <v>+</v>
      </c>
      <c r="AL21" s="9" t="str">
        <f t="shared" si="1"/>
        <v>-</v>
      </c>
      <c r="AM21" s="9" t="str">
        <f t="shared" si="1"/>
        <v>+</v>
      </c>
      <c r="AN21" s="9" t="str">
        <f t="shared" si="1"/>
        <v>+</v>
      </c>
      <c r="AO21" s="9" t="str">
        <f t="shared" si="1"/>
        <v>+</v>
      </c>
      <c r="AP21" s="9" t="str">
        <f t="shared" si="1"/>
        <v>-</v>
      </c>
      <c r="AQ21" s="9" t="str">
        <f t="shared" si="1"/>
        <v>+</v>
      </c>
      <c r="AR21" s="9" t="str">
        <f t="shared" si="1"/>
        <v>-</v>
      </c>
      <c r="AS21" s="9" t="str">
        <f t="shared" si="1"/>
        <v>-</v>
      </c>
      <c r="AT21" s="9" t="str">
        <f t="shared" si="3"/>
        <v>-</v>
      </c>
      <c r="AU21" s="9" t="str">
        <f t="shared" si="3"/>
        <v>-</v>
      </c>
      <c r="AV21" s="9" t="str">
        <f t="shared" si="3"/>
        <v>+</v>
      </c>
      <c r="AW21" s="9" t="str">
        <f t="shared" si="3"/>
        <v>+</v>
      </c>
      <c r="AX21" s="9" t="str">
        <f t="shared" si="3"/>
        <v>-</v>
      </c>
      <c r="AY21" s="9" t="str">
        <f t="shared" si="3"/>
        <v>+</v>
      </c>
      <c r="AZ21" s="9" t="str">
        <f t="shared" si="3"/>
        <v>-</v>
      </c>
      <c r="BA21" s="9" t="str">
        <f t="shared" si="3"/>
        <v>-</v>
      </c>
      <c r="BB21" s="8" t="str">
        <f t="shared" si="3"/>
        <v>-</v>
      </c>
      <c r="BC21" s="9" t="str">
        <f t="shared" si="3"/>
        <v>0</v>
      </c>
      <c r="BD21" s="9" t="str">
        <f t="shared" si="3"/>
        <v>0</v>
      </c>
    </row>
    <row r="22" spans="1:56" ht="11.65" customHeight="1" x14ac:dyDescent="0.2">
      <c r="A22" s="76">
        <v>3</v>
      </c>
      <c r="B22" s="77"/>
      <c r="C22" s="68">
        <v>12</v>
      </c>
      <c r="D22" s="69"/>
      <c r="E22" s="68">
        <v>1203</v>
      </c>
      <c r="F22" s="69"/>
      <c r="G22" s="72" t="s">
        <v>83</v>
      </c>
      <c r="H22" s="73"/>
      <c r="I22" s="68">
        <v>30</v>
      </c>
      <c r="J22" s="69"/>
      <c r="K22" s="68">
        <v>2</v>
      </c>
      <c r="L22" s="69"/>
      <c r="M22" s="7" t="s">
        <v>92</v>
      </c>
      <c r="N22" s="7" t="s">
        <v>79</v>
      </c>
      <c r="O22" s="70" t="s">
        <v>93</v>
      </c>
      <c r="P22" s="71"/>
      <c r="Q22" s="72" t="s">
        <v>94</v>
      </c>
      <c r="R22" s="73"/>
      <c r="S22" s="72" t="s">
        <v>95</v>
      </c>
      <c r="T22" s="73"/>
      <c r="U22" s="74" t="s">
        <v>96</v>
      </c>
      <c r="V22" s="75"/>
      <c r="W22" s="78"/>
      <c r="X22" s="79"/>
      <c r="Y22" s="62">
        <v>22</v>
      </c>
      <c r="Z22" s="63"/>
      <c r="AA22" s="62">
        <v>83</v>
      </c>
      <c r="AB22" s="63"/>
      <c r="AD22" s="9" t="str">
        <f t="shared" si="1"/>
        <v>+</v>
      </c>
      <c r="AE22" s="9" t="str">
        <f t="shared" si="1"/>
        <v>+</v>
      </c>
      <c r="AF22" s="9" t="str">
        <f t="shared" si="1"/>
        <v>+</v>
      </c>
      <c r="AG22" s="9" t="str">
        <f t="shared" si="1"/>
        <v>+</v>
      </c>
      <c r="AH22" s="9" t="str">
        <f t="shared" si="1"/>
        <v>+</v>
      </c>
      <c r="AI22" s="9" t="str">
        <f t="shared" si="1"/>
        <v>+</v>
      </c>
      <c r="AJ22" s="9" t="str">
        <f t="shared" si="1"/>
        <v>+</v>
      </c>
      <c r="AK22" s="9" t="str">
        <f t="shared" si="1"/>
        <v>+</v>
      </c>
      <c r="AL22" s="9" t="str">
        <f t="shared" si="1"/>
        <v>+</v>
      </c>
      <c r="AM22" s="9" t="str">
        <f t="shared" si="1"/>
        <v>+</v>
      </c>
      <c r="AN22" s="9" t="str">
        <f t="shared" si="1"/>
        <v>+</v>
      </c>
      <c r="AO22" s="9" t="str">
        <f t="shared" si="1"/>
        <v>+</v>
      </c>
      <c r="AP22" s="9" t="str">
        <f t="shared" si="1"/>
        <v>+</v>
      </c>
      <c r="AQ22" s="9" t="str">
        <f t="shared" si="1"/>
        <v>+</v>
      </c>
      <c r="AR22" s="9" t="str">
        <f t="shared" si="1"/>
        <v>+</v>
      </c>
      <c r="AS22" s="9" t="str">
        <f t="shared" si="1"/>
        <v>+</v>
      </c>
      <c r="AT22" s="9" t="str">
        <f t="shared" si="3"/>
        <v>+</v>
      </c>
      <c r="AU22" s="9" t="str">
        <f t="shared" si="3"/>
        <v>+</v>
      </c>
      <c r="AV22" s="9" t="str">
        <f t="shared" si="3"/>
        <v>+</v>
      </c>
      <c r="AW22" s="9" t="str">
        <f t="shared" si="3"/>
        <v>+</v>
      </c>
      <c r="AX22" s="9" t="str">
        <f t="shared" si="3"/>
        <v>+</v>
      </c>
      <c r="AY22" s="9" t="str">
        <f t="shared" si="3"/>
        <v>+</v>
      </c>
      <c r="AZ22" s="9" t="str">
        <f t="shared" si="3"/>
        <v>-</v>
      </c>
      <c r="BA22" s="9" t="str">
        <f t="shared" si="3"/>
        <v>-</v>
      </c>
      <c r="BB22" s="8" t="str">
        <f t="shared" si="3"/>
        <v>-</v>
      </c>
      <c r="BC22" s="9" t="str">
        <f t="shared" si="3"/>
        <v>0</v>
      </c>
      <c r="BD22" s="9" t="str">
        <f t="shared" si="3"/>
        <v>0</v>
      </c>
    </row>
    <row r="23" spans="1:56" ht="11.65" customHeight="1" x14ac:dyDescent="0.2">
      <c r="A23" s="76">
        <v>4</v>
      </c>
      <c r="B23" s="77"/>
      <c r="C23" s="68">
        <v>12</v>
      </c>
      <c r="D23" s="69"/>
      <c r="E23" s="68">
        <v>1203</v>
      </c>
      <c r="F23" s="69"/>
      <c r="G23" s="72" t="s">
        <v>83</v>
      </c>
      <c r="H23" s="73"/>
      <c r="I23" s="68">
        <v>30</v>
      </c>
      <c r="J23" s="69"/>
      <c r="K23" s="68">
        <v>2</v>
      </c>
      <c r="L23" s="69"/>
      <c r="M23" s="7" t="s">
        <v>97</v>
      </c>
      <c r="N23" s="7" t="s">
        <v>98</v>
      </c>
      <c r="O23" s="70" t="s">
        <v>99</v>
      </c>
      <c r="P23" s="71"/>
      <c r="Q23" s="72" t="s">
        <v>100</v>
      </c>
      <c r="R23" s="73"/>
      <c r="S23" s="72" t="s">
        <v>101</v>
      </c>
      <c r="T23" s="73"/>
      <c r="U23" s="74" t="s">
        <v>102</v>
      </c>
      <c r="V23" s="75"/>
      <c r="W23" s="78"/>
      <c r="X23" s="79"/>
      <c r="Y23" s="62">
        <v>22</v>
      </c>
      <c r="Z23" s="63"/>
      <c r="AA23" s="62">
        <v>83</v>
      </c>
      <c r="AB23" s="63"/>
      <c r="AC23" s="50">
        <f>AVERAGE(AA20:AB23)</f>
        <v>73</v>
      </c>
      <c r="AD23" s="9" t="str">
        <f t="shared" si="1"/>
        <v>-</v>
      </c>
      <c r="AE23" s="9" t="str">
        <f t="shared" si="1"/>
        <v>+</v>
      </c>
      <c r="AF23" s="9" t="str">
        <f t="shared" si="1"/>
        <v>-</v>
      </c>
      <c r="AG23" s="9" t="str">
        <f t="shared" si="1"/>
        <v>+</v>
      </c>
      <c r="AH23" s="9" t="str">
        <f t="shared" si="1"/>
        <v>-</v>
      </c>
      <c r="AI23" s="9" t="str">
        <f t="shared" si="1"/>
        <v>+</v>
      </c>
      <c r="AJ23" s="9" t="str">
        <f t="shared" si="1"/>
        <v>+</v>
      </c>
      <c r="AK23" s="9" t="str">
        <f t="shared" si="1"/>
        <v>-</v>
      </c>
      <c r="AL23" s="9" t="str">
        <f t="shared" si="1"/>
        <v>+</v>
      </c>
      <c r="AM23" s="9" t="str">
        <f t="shared" si="1"/>
        <v>+</v>
      </c>
      <c r="AN23" s="9" t="str">
        <f t="shared" si="1"/>
        <v>+</v>
      </c>
      <c r="AO23" s="9" t="str">
        <f t="shared" si="1"/>
        <v>+</v>
      </c>
      <c r="AP23" s="9" t="str">
        <f t="shared" si="1"/>
        <v>+</v>
      </c>
      <c r="AQ23" s="9" t="str">
        <f t="shared" si="1"/>
        <v>+</v>
      </c>
      <c r="AR23" s="9" t="str">
        <f t="shared" si="1"/>
        <v>+</v>
      </c>
      <c r="AS23" s="9" t="str">
        <f t="shared" si="1"/>
        <v>+</v>
      </c>
      <c r="AT23" s="9" t="str">
        <f t="shared" si="3"/>
        <v>+</v>
      </c>
      <c r="AU23" s="9" t="str">
        <f t="shared" si="3"/>
        <v>+</v>
      </c>
      <c r="AV23" s="9" t="str">
        <f t="shared" si="3"/>
        <v>-</v>
      </c>
      <c r="AW23" s="9" t="str">
        <f t="shared" si="3"/>
        <v>+</v>
      </c>
      <c r="AX23" s="9" t="str">
        <f t="shared" si="3"/>
        <v>+</v>
      </c>
      <c r="AY23" s="9" t="str">
        <f t="shared" si="3"/>
        <v>+</v>
      </c>
      <c r="AZ23" s="9" t="str">
        <f t="shared" si="3"/>
        <v>+</v>
      </c>
      <c r="BA23" s="9" t="str">
        <f t="shared" si="3"/>
        <v>+</v>
      </c>
      <c r="BB23" s="8" t="str">
        <f t="shared" si="3"/>
        <v>+</v>
      </c>
      <c r="BC23" s="9" t="str">
        <f t="shared" si="3"/>
        <v>2</v>
      </c>
      <c r="BD23" s="9" t="str">
        <f t="shared" si="3"/>
        <v>0</v>
      </c>
    </row>
    <row r="24" spans="1:56" ht="11.65" customHeight="1" x14ac:dyDescent="0.2">
      <c r="A24" s="76">
        <v>1</v>
      </c>
      <c r="B24" s="77"/>
      <c r="C24" s="68">
        <v>12</v>
      </c>
      <c r="D24" s="69"/>
      <c r="E24" s="68">
        <v>1205</v>
      </c>
      <c r="F24" s="69"/>
      <c r="G24" s="72" t="s">
        <v>18</v>
      </c>
      <c r="H24" s="73"/>
      <c r="I24" s="68">
        <v>30</v>
      </c>
      <c r="J24" s="69"/>
      <c r="K24" s="68">
        <v>1</v>
      </c>
      <c r="L24" s="69"/>
      <c r="M24" s="7" t="s">
        <v>103</v>
      </c>
      <c r="N24" s="7" t="s">
        <v>69</v>
      </c>
      <c r="O24" s="70" t="s">
        <v>104</v>
      </c>
      <c r="P24" s="71"/>
      <c r="Q24" s="72" t="s">
        <v>33</v>
      </c>
      <c r="R24" s="73"/>
      <c r="S24" s="72" t="s">
        <v>105</v>
      </c>
      <c r="T24" s="73"/>
      <c r="U24" s="74" t="s">
        <v>106</v>
      </c>
      <c r="V24" s="75"/>
      <c r="W24" s="78"/>
      <c r="X24" s="79"/>
      <c r="Y24" s="62">
        <v>14</v>
      </c>
      <c r="Z24" s="63"/>
      <c r="AA24" s="62">
        <v>62</v>
      </c>
      <c r="AB24" s="63"/>
      <c r="AD24" s="9" t="str">
        <f t="shared" si="1"/>
        <v>+</v>
      </c>
      <c r="AE24" s="9" t="str">
        <f t="shared" si="1"/>
        <v>+</v>
      </c>
      <c r="AF24" s="9" t="str">
        <f t="shared" si="1"/>
        <v>+</v>
      </c>
      <c r="AG24" s="9" t="str">
        <f t="shared" si="1"/>
        <v>+</v>
      </c>
      <c r="AH24" s="9" t="str">
        <f t="shared" si="1"/>
        <v>-</v>
      </c>
      <c r="AI24" s="9" t="str">
        <f t="shared" si="1"/>
        <v>-</v>
      </c>
      <c r="AJ24" s="9" t="str">
        <f t="shared" si="1"/>
        <v>+</v>
      </c>
      <c r="AK24" s="9" t="str">
        <f t="shared" si="1"/>
        <v>-</v>
      </c>
      <c r="AL24" s="9" t="str">
        <f t="shared" si="1"/>
        <v>+</v>
      </c>
      <c r="AM24" s="9" t="str">
        <f t="shared" si="1"/>
        <v>+</v>
      </c>
      <c r="AN24" s="9" t="str">
        <f t="shared" si="1"/>
        <v>-</v>
      </c>
      <c r="AO24" s="9" t="str">
        <f t="shared" si="1"/>
        <v>-</v>
      </c>
      <c r="AP24" s="9" t="str">
        <f t="shared" si="1"/>
        <v>+</v>
      </c>
      <c r="AQ24" s="9" t="str">
        <f t="shared" si="1"/>
        <v>-</v>
      </c>
      <c r="AR24" s="9" t="str">
        <f t="shared" si="1"/>
        <v>+</v>
      </c>
      <c r="AS24" s="9" t="str">
        <f t="shared" si="1"/>
        <v>+</v>
      </c>
      <c r="AT24" s="9" t="str">
        <f t="shared" si="3"/>
        <v>+</v>
      </c>
      <c r="AU24" s="9" t="str">
        <f t="shared" si="3"/>
        <v>+</v>
      </c>
      <c r="AV24" s="9" t="str">
        <f t="shared" si="3"/>
        <v>-</v>
      </c>
      <c r="AW24" s="9" t="str">
        <f t="shared" si="3"/>
        <v>-</v>
      </c>
      <c r="AX24" s="9" t="str">
        <f t="shared" si="3"/>
        <v>+</v>
      </c>
      <c r="AY24" s="9" t="str">
        <f t="shared" si="3"/>
        <v>+</v>
      </c>
      <c r="AZ24" s="9" t="str">
        <f t="shared" si="3"/>
        <v>-</v>
      </c>
      <c r="BA24" s="9" t="str">
        <f t="shared" si="3"/>
        <v>-</v>
      </c>
      <c r="BB24" s="8" t="str">
        <f t="shared" si="3"/>
        <v>-</v>
      </c>
      <c r="BC24" s="9" t="str">
        <f t="shared" si="3"/>
        <v>0</v>
      </c>
      <c r="BD24" s="9" t="str">
        <f t="shared" si="3"/>
        <v>0</v>
      </c>
    </row>
    <row r="25" spans="1:56" ht="11.65" customHeight="1" x14ac:dyDescent="0.2">
      <c r="A25" s="76">
        <v>2</v>
      </c>
      <c r="B25" s="77"/>
      <c r="C25" s="68">
        <v>12</v>
      </c>
      <c r="D25" s="69"/>
      <c r="E25" s="68">
        <v>1205</v>
      </c>
      <c r="F25" s="69"/>
      <c r="G25" s="72" t="s">
        <v>18</v>
      </c>
      <c r="H25" s="73"/>
      <c r="I25" s="68">
        <v>30</v>
      </c>
      <c r="J25" s="69"/>
      <c r="K25" s="68">
        <v>1</v>
      </c>
      <c r="L25" s="69"/>
      <c r="M25" s="7" t="s">
        <v>107</v>
      </c>
      <c r="N25" s="7" t="s">
        <v>108</v>
      </c>
      <c r="O25" s="70" t="s">
        <v>109</v>
      </c>
      <c r="P25" s="71"/>
      <c r="Q25" s="72" t="s">
        <v>33</v>
      </c>
      <c r="R25" s="73"/>
      <c r="S25" s="72" t="s">
        <v>110</v>
      </c>
      <c r="T25" s="73"/>
      <c r="U25" s="74" t="s">
        <v>111</v>
      </c>
      <c r="V25" s="75"/>
      <c r="W25" s="78"/>
      <c r="X25" s="79"/>
      <c r="Y25" s="62">
        <v>11</v>
      </c>
      <c r="Z25" s="63"/>
      <c r="AA25" s="62">
        <v>54</v>
      </c>
      <c r="AB25" s="63"/>
      <c r="AD25" s="9" t="str">
        <f t="shared" si="1"/>
        <v>+</v>
      </c>
      <c r="AE25" s="9" t="str">
        <f t="shared" si="1"/>
        <v>-</v>
      </c>
      <c r="AF25" s="9" t="str">
        <f t="shared" si="1"/>
        <v>+</v>
      </c>
      <c r="AG25" s="9" t="str">
        <f t="shared" si="1"/>
        <v>-</v>
      </c>
      <c r="AH25" s="9" t="str">
        <f t="shared" si="1"/>
        <v>+</v>
      </c>
      <c r="AI25" s="9" t="str">
        <f t="shared" si="1"/>
        <v>-</v>
      </c>
      <c r="AJ25" s="9" t="str">
        <f t="shared" si="1"/>
        <v>+</v>
      </c>
      <c r="AK25" s="9" t="str">
        <f t="shared" si="1"/>
        <v>-</v>
      </c>
      <c r="AL25" s="9" t="str">
        <f t="shared" si="1"/>
        <v>-</v>
      </c>
      <c r="AM25" s="9" t="str">
        <f t="shared" si="1"/>
        <v>+</v>
      </c>
      <c r="AN25" s="9" t="str">
        <f t="shared" si="1"/>
        <v>-</v>
      </c>
      <c r="AO25" s="9" t="str">
        <f t="shared" si="1"/>
        <v>+</v>
      </c>
      <c r="AP25" s="9" t="str">
        <f t="shared" si="1"/>
        <v>-</v>
      </c>
      <c r="AQ25" s="9" t="str">
        <f t="shared" si="1"/>
        <v>-</v>
      </c>
      <c r="AR25" s="9" t="str">
        <f t="shared" si="1"/>
        <v>-</v>
      </c>
      <c r="AS25" s="9" t="str">
        <f t="shared" si="1"/>
        <v>+</v>
      </c>
      <c r="AT25" s="9" t="str">
        <f t="shared" si="3"/>
        <v>-</v>
      </c>
      <c r="AU25" s="9" t="str">
        <f t="shared" si="3"/>
        <v>+</v>
      </c>
      <c r="AV25" s="9" t="str">
        <f t="shared" si="3"/>
        <v>+</v>
      </c>
      <c r="AW25" s="9" t="str">
        <f t="shared" si="3"/>
        <v>+</v>
      </c>
      <c r="AX25" s="9" t="str">
        <f t="shared" si="3"/>
        <v>-</v>
      </c>
      <c r="AY25" s="9" t="str">
        <f t="shared" si="3"/>
        <v>-</v>
      </c>
      <c r="AZ25" s="9" t="str">
        <f t="shared" si="3"/>
        <v>+</v>
      </c>
      <c r="BA25" s="9" t="str">
        <f t="shared" si="3"/>
        <v>-</v>
      </c>
      <c r="BB25" s="8" t="str">
        <f t="shared" si="3"/>
        <v>-</v>
      </c>
      <c r="BC25" s="9" t="str">
        <f t="shared" si="3"/>
        <v>0</v>
      </c>
      <c r="BD25" s="9" t="str">
        <f t="shared" si="3"/>
        <v>0</v>
      </c>
    </row>
    <row r="26" spans="1:56" ht="11.65" customHeight="1" x14ac:dyDescent="0.2">
      <c r="A26" s="76">
        <v>3</v>
      </c>
      <c r="B26" s="77"/>
      <c r="C26" s="68">
        <v>12</v>
      </c>
      <c r="D26" s="69"/>
      <c r="E26" s="68">
        <v>1205</v>
      </c>
      <c r="F26" s="69"/>
      <c r="G26" s="72" t="s">
        <v>18</v>
      </c>
      <c r="H26" s="73"/>
      <c r="I26" s="68">
        <v>30</v>
      </c>
      <c r="J26" s="69"/>
      <c r="K26" s="68">
        <v>2</v>
      </c>
      <c r="L26" s="69"/>
      <c r="M26" s="7" t="s">
        <v>112</v>
      </c>
      <c r="N26" s="7" t="s">
        <v>113</v>
      </c>
      <c r="O26" s="70" t="s">
        <v>54</v>
      </c>
      <c r="P26" s="71"/>
      <c r="Q26" s="72" t="s">
        <v>33</v>
      </c>
      <c r="R26" s="73"/>
      <c r="S26" s="72" t="s">
        <v>114</v>
      </c>
      <c r="T26" s="73"/>
      <c r="U26" s="74" t="s">
        <v>115</v>
      </c>
      <c r="V26" s="75"/>
      <c r="W26" s="78"/>
      <c r="X26" s="79"/>
      <c r="Y26" s="62">
        <v>21</v>
      </c>
      <c r="Z26" s="63"/>
      <c r="AA26" s="62">
        <v>80</v>
      </c>
      <c r="AB26" s="63"/>
      <c r="AD26" s="9" t="str">
        <f t="shared" si="1"/>
        <v>+</v>
      </c>
      <c r="AE26" s="9" t="str">
        <f t="shared" si="1"/>
        <v>+</v>
      </c>
      <c r="AF26" s="9" t="str">
        <f t="shared" si="1"/>
        <v>+</v>
      </c>
      <c r="AG26" s="9" t="str">
        <f t="shared" si="1"/>
        <v>+</v>
      </c>
      <c r="AH26" s="9" t="str">
        <f t="shared" si="1"/>
        <v>+</v>
      </c>
      <c r="AI26" s="9" t="str">
        <f t="shared" si="1"/>
        <v>+</v>
      </c>
      <c r="AJ26" s="9" t="str">
        <f t="shared" si="1"/>
        <v>+</v>
      </c>
      <c r="AK26" s="9" t="str">
        <f t="shared" si="1"/>
        <v>-</v>
      </c>
      <c r="AL26" s="9" t="str">
        <f t="shared" si="1"/>
        <v>+</v>
      </c>
      <c r="AM26" s="9" t="str">
        <f t="shared" si="1"/>
        <v>+</v>
      </c>
      <c r="AN26" s="9" t="str">
        <f t="shared" si="1"/>
        <v>+</v>
      </c>
      <c r="AO26" s="9" t="str">
        <f t="shared" si="1"/>
        <v>+</v>
      </c>
      <c r="AP26" s="9" t="str">
        <f t="shared" si="1"/>
        <v>+</v>
      </c>
      <c r="AQ26" s="9" t="str">
        <f t="shared" si="1"/>
        <v>+</v>
      </c>
      <c r="AR26" s="9" t="str">
        <f t="shared" si="1"/>
        <v>+</v>
      </c>
      <c r="AS26" s="9" t="str">
        <f t="shared" si="1"/>
        <v>+</v>
      </c>
      <c r="AT26" s="9" t="str">
        <f t="shared" si="3"/>
        <v>-</v>
      </c>
      <c r="AU26" s="9" t="str">
        <f t="shared" si="3"/>
        <v>+</v>
      </c>
      <c r="AV26" s="9" t="str">
        <f t="shared" si="3"/>
        <v>+</v>
      </c>
      <c r="AW26" s="9" t="str">
        <f t="shared" si="3"/>
        <v>+</v>
      </c>
      <c r="AX26" s="9" t="str">
        <f t="shared" si="3"/>
        <v>+</v>
      </c>
      <c r="AY26" s="9" t="str">
        <f t="shared" si="3"/>
        <v>+</v>
      </c>
      <c r="AZ26" s="9" t="str">
        <f t="shared" si="3"/>
        <v>-</v>
      </c>
      <c r="BA26" s="9" t="str">
        <f t="shared" si="3"/>
        <v>-</v>
      </c>
      <c r="BB26" s="8" t="str">
        <f t="shared" si="3"/>
        <v>+</v>
      </c>
      <c r="BC26" s="9" t="str">
        <f t="shared" si="3"/>
        <v>0</v>
      </c>
      <c r="BD26" s="9" t="str">
        <f t="shared" si="3"/>
        <v>0</v>
      </c>
    </row>
    <row r="27" spans="1:56" ht="11.65" customHeight="1" x14ac:dyDescent="0.2">
      <c r="A27" s="76">
        <v>4</v>
      </c>
      <c r="B27" s="77"/>
      <c r="C27" s="68">
        <v>12</v>
      </c>
      <c r="D27" s="69"/>
      <c r="E27" s="68">
        <v>1205</v>
      </c>
      <c r="F27" s="69"/>
      <c r="G27" s="72" t="s">
        <v>18</v>
      </c>
      <c r="H27" s="73"/>
      <c r="I27" s="68">
        <v>30</v>
      </c>
      <c r="J27" s="69"/>
      <c r="K27" s="68">
        <v>2</v>
      </c>
      <c r="L27" s="69"/>
      <c r="M27" s="7" t="s">
        <v>116</v>
      </c>
      <c r="N27" s="7" t="s">
        <v>98</v>
      </c>
      <c r="O27" s="70" t="s">
        <v>117</v>
      </c>
      <c r="P27" s="71"/>
      <c r="Q27" s="72" t="s">
        <v>33</v>
      </c>
      <c r="R27" s="73"/>
      <c r="S27" s="72" t="s">
        <v>118</v>
      </c>
      <c r="T27" s="73"/>
      <c r="U27" s="74" t="s">
        <v>119</v>
      </c>
      <c r="V27" s="75"/>
      <c r="W27" s="78"/>
      <c r="X27" s="79"/>
      <c r="Y27" s="62">
        <v>8</v>
      </c>
      <c r="Z27" s="63"/>
      <c r="AA27" s="62">
        <v>46</v>
      </c>
      <c r="AB27" s="63"/>
      <c r="AC27" s="50">
        <f>AVERAGE(AA24:AB27)</f>
        <v>60.5</v>
      </c>
      <c r="AD27" s="9" t="str">
        <f t="shared" si="1"/>
        <v>+</v>
      </c>
      <c r="AE27" s="9" t="str">
        <f t="shared" si="1"/>
        <v>-</v>
      </c>
      <c r="AF27" s="9" t="str">
        <f t="shared" si="1"/>
        <v>+</v>
      </c>
      <c r="AG27" s="9" t="str">
        <f t="shared" si="1"/>
        <v>-</v>
      </c>
      <c r="AH27" s="9" t="str">
        <f t="shared" si="1"/>
        <v>-</v>
      </c>
      <c r="AI27" s="9" t="str">
        <f t="shared" si="1"/>
        <v>+</v>
      </c>
      <c r="AJ27" s="9" t="str">
        <f t="shared" si="1"/>
        <v>-</v>
      </c>
      <c r="AK27" s="9" t="str">
        <f t="shared" si="1"/>
        <v>-</v>
      </c>
      <c r="AL27" s="9" t="str">
        <f t="shared" si="1"/>
        <v>-</v>
      </c>
      <c r="AM27" s="9" t="str">
        <f t="shared" si="1"/>
        <v>+</v>
      </c>
      <c r="AN27" s="9" t="str">
        <f t="shared" si="1"/>
        <v>-</v>
      </c>
      <c r="AO27" s="9" t="str">
        <f t="shared" si="1"/>
        <v>-</v>
      </c>
      <c r="AP27" s="9" t="str">
        <f t="shared" si="1"/>
        <v>-</v>
      </c>
      <c r="AQ27" s="9" t="str">
        <f t="shared" si="1"/>
        <v>-</v>
      </c>
      <c r="AR27" s="9" t="str">
        <f t="shared" si="1"/>
        <v>-</v>
      </c>
      <c r="AS27" s="9" t="str">
        <f t="shared" si="1"/>
        <v>+</v>
      </c>
      <c r="AT27" s="9" t="str">
        <f t="shared" si="3"/>
        <v>-</v>
      </c>
      <c r="AU27" s="9" t="str">
        <f t="shared" si="3"/>
        <v>+</v>
      </c>
      <c r="AV27" s="9" t="str">
        <f t="shared" si="3"/>
        <v>+</v>
      </c>
      <c r="AW27" s="9" t="str">
        <f t="shared" si="3"/>
        <v>+</v>
      </c>
      <c r="AX27" s="9" t="str">
        <f t="shared" si="3"/>
        <v>-</v>
      </c>
      <c r="AY27" s="9" t="str">
        <f t="shared" si="3"/>
        <v>-</v>
      </c>
      <c r="AZ27" s="9" t="str">
        <f t="shared" si="3"/>
        <v>-</v>
      </c>
      <c r="BA27" s="9" t="str">
        <f t="shared" si="3"/>
        <v>-</v>
      </c>
      <c r="BB27" s="8" t="str">
        <f t="shared" si="3"/>
        <v>-</v>
      </c>
      <c r="BC27" s="9" t="str">
        <f t="shared" si="3"/>
        <v>0</v>
      </c>
      <c r="BD27" s="9" t="str">
        <f t="shared" si="3"/>
        <v>0</v>
      </c>
    </row>
    <row r="28" spans="1:56" ht="11.65" customHeight="1" x14ac:dyDescent="0.2">
      <c r="A28" s="76">
        <v>1</v>
      </c>
      <c r="B28" s="77"/>
      <c r="C28" s="68">
        <v>12</v>
      </c>
      <c r="D28" s="69"/>
      <c r="E28" s="68">
        <v>1218</v>
      </c>
      <c r="F28" s="69"/>
      <c r="G28" s="72" t="s">
        <v>83</v>
      </c>
      <c r="H28" s="73"/>
      <c r="I28" s="68">
        <v>30</v>
      </c>
      <c r="J28" s="69"/>
      <c r="K28" s="68">
        <v>2</v>
      </c>
      <c r="L28" s="69"/>
      <c r="M28" s="7" t="s">
        <v>120</v>
      </c>
      <c r="N28" s="7" t="s">
        <v>98</v>
      </c>
      <c r="O28" s="70" t="s">
        <v>121</v>
      </c>
      <c r="P28" s="71"/>
      <c r="Q28" s="72" t="s">
        <v>22</v>
      </c>
      <c r="R28" s="73"/>
      <c r="S28" s="72" t="s">
        <v>122</v>
      </c>
      <c r="T28" s="73"/>
      <c r="U28" s="74" t="s">
        <v>123</v>
      </c>
      <c r="V28" s="75"/>
      <c r="W28" s="78"/>
      <c r="X28" s="79"/>
      <c r="Y28" s="62">
        <v>9</v>
      </c>
      <c r="Z28" s="63"/>
      <c r="AA28" s="62">
        <v>48</v>
      </c>
      <c r="AB28" s="63"/>
      <c r="AC28">
        <v>48</v>
      </c>
      <c r="AD28" s="9" t="str">
        <f t="shared" si="1"/>
        <v>+</v>
      </c>
      <c r="AE28" s="9" t="str">
        <f t="shared" si="1"/>
        <v>+</v>
      </c>
      <c r="AF28" s="9" t="str">
        <f t="shared" si="1"/>
        <v>+</v>
      </c>
      <c r="AG28" s="9" t="str">
        <f t="shared" si="1"/>
        <v>+</v>
      </c>
      <c r="AH28" s="9" t="str">
        <f t="shared" si="1"/>
        <v>-</v>
      </c>
      <c r="AI28" s="9" t="str">
        <f t="shared" si="1"/>
        <v>-</v>
      </c>
      <c r="AJ28" s="9" t="str">
        <f t="shared" si="1"/>
        <v>+</v>
      </c>
      <c r="AK28" s="9" t="str">
        <f t="shared" si="1"/>
        <v>-</v>
      </c>
      <c r="AL28" s="9" t="str">
        <f t="shared" si="1"/>
        <v>-</v>
      </c>
      <c r="AM28" s="9" t="str">
        <f t="shared" si="1"/>
        <v>+</v>
      </c>
      <c r="AN28" s="9" t="str">
        <f t="shared" si="1"/>
        <v>-</v>
      </c>
      <c r="AO28" s="9" t="str">
        <f t="shared" si="1"/>
        <v>-</v>
      </c>
      <c r="AP28" s="9" t="str">
        <f t="shared" si="1"/>
        <v>+</v>
      </c>
      <c r="AQ28" s="9" t="str">
        <f t="shared" si="1"/>
        <v>-</v>
      </c>
      <c r="AR28" s="9" t="str">
        <f t="shared" si="1"/>
        <v>-</v>
      </c>
      <c r="AS28" s="9" t="str">
        <f t="shared" si="1"/>
        <v>-</v>
      </c>
      <c r="AT28" s="9" t="str">
        <f t="shared" si="3"/>
        <v>-</v>
      </c>
      <c r="AU28" s="9" t="str">
        <f t="shared" si="3"/>
        <v>-</v>
      </c>
      <c r="AV28" s="9" t="str">
        <f t="shared" si="3"/>
        <v>+</v>
      </c>
      <c r="AW28" s="9" t="str">
        <f t="shared" si="3"/>
        <v>+</v>
      </c>
      <c r="AX28" s="9" t="str">
        <f t="shared" si="3"/>
        <v>-</v>
      </c>
      <c r="AY28" s="9" t="str">
        <f t="shared" si="3"/>
        <v>-</v>
      </c>
      <c r="AZ28" s="9" t="str">
        <f t="shared" si="3"/>
        <v>-</v>
      </c>
      <c r="BA28" s="9" t="str">
        <f t="shared" si="3"/>
        <v>-</v>
      </c>
      <c r="BB28" s="8" t="str">
        <f t="shared" si="3"/>
        <v>-</v>
      </c>
      <c r="BC28" s="9" t="str">
        <f t="shared" si="3"/>
        <v>0</v>
      </c>
      <c r="BD28" s="9" t="str">
        <f t="shared" si="3"/>
        <v>0</v>
      </c>
    </row>
    <row r="29" spans="1:56" ht="11.65" customHeight="1" x14ac:dyDescent="0.2">
      <c r="A29" s="76"/>
      <c r="B29" s="77"/>
      <c r="C29" s="68"/>
      <c r="D29" s="69"/>
      <c r="E29" s="68"/>
      <c r="F29" s="69"/>
      <c r="G29" s="72"/>
      <c r="H29" s="73"/>
      <c r="I29" s="68"/>
      <c r="J29" s="69"/>
      <c r="K29" s="68"/>
      <c r="L29" s="69"/>
      <c r="M29" s="7"/>
      <c r="N29" s="7"/>
      <c r="O29" s="70"/>
      <c r="P29" s="71"/>
      <c r="Q29" s="72"/>
      <c r="R29" s="73"/>
      <c r="S29" s="72"/>
      <c r="T29" s="73"/>
      <c r="U29" s="74"/>
      <c r="V29" s="75"/>
      <c r="W29" s="78"/>
      <c r="X29" s="79"/>
      <c r="Y29" s="62"/>
      <c r="Z29" s="63"/>
      <c r="AA29" s="62"/>
      <c r="AB29" s="63"/>
      <c r="AD29" s="9">
        <f>COUNTIF(AD9:AD28,"+")</f>
        <v>19</v>
      </c>
      <c r="AE29" s="9">
        <f t="shared" ref="AE29:BB29" si="4">COUNTIF(AE9:AE28,"+")</f>
        <v>18</v>
      </c>
      <c r="AF29" s="9">
        <f t="shared" si="4"/>
        <v>17</v>
      </c>
      <c r="AG29" s="9">
        <f t="shared" si="4"/>
        <v>13</v>
      </c>
      <c r="AH29" s="9">
        <f t="shared" si="4"/>
        <v>11</v>
      </c>
      <c r="AI29" s="9">
        <f t="shared" si="4"/>
        <v>16</v>
      </c>
      <c r="AJ29" s="9">
        <f t="shared" si="4"/>
        <v>11</v>
      </c>
      <c r="AK29" s="9">
        <f t="shared" si="4"/>
        <v>7</v>
      </c>
      <c r="AL29" s="9">
        <f t="shared" si="4"/>
        <v>12</v>
      </c>
      <c r="AM29" s="9">
        <f t="shared" si="4"/>
        <v>20</v>
      </c>
      <c r="AN29" s="9">
        <f t="shared" si="4"/>
        <v>12</v>
      </c>
      <c r="AO29" s="9">
        <f t="shared" si="4"/>
        <v>16</v>
      </c>
      <c r="AP29" s="9">
        <f t="shared" si="4"/>
        <v>14</v>
      </c>
      <c r="AQ29" s="9">
        <f t="shared" si="4"/>
        <v>12</v>
      </c>
      <c r="AR29" s="9">
        <f t="shared" si="4"/>
        <v>13</v>
      </c>
      <c r="AS29" s="9">
        <f t="shared" si="4"/>
        <v>17</v>
      </c>
      <c r="AT29" s="9">
        <f t="shared" si="4"/>
        <v>11</v>
      </c>
      <c r="AU29" s="9">
        <f t="shared" si="4"/>
        <v>14</v>
      </c>
      <c r="AV29" s="9">
        <f t="shared" si="4"/>
        <v>17</v>
      </c>
      <c r="AW29" s="9">
        <f t="shared" si="4"/>
        <v>18</v>
      </c>
      <c r="AX29" s="9">
        <f t="shared" si="4"/>
        <v>13</v>
      </c>
      <c r="AY29" s="9">
        <f t="shared" si="4"/>
        <v>15</v>
      </c>
      <c r="AZ29" s="9">
        <f t="shared" si="4"/>
        <v>6</v>
      </c>
      <c r="BA29" s="9">
        <f t="shared" si="4"/>
        <v>4</v>
      </c>
      <c r="BB29" s="9">
        <f t="shared" si="4"/>
        <v>4</v>
      </c>
      <c r="BC29" s="9">
        <v>3</v>
      </c>
      <c r="BD29" s="9">
        <v>1</v>
      </c>
    </row>
    <row r="30" spans="1:56" ht="10.9" customHeight="1" x14ac:dyDescent="0.2">
      <c r="A30" s="4" t="s">
        <v>46</v>
      </c>
      <c r="B30" s="64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5"/>
      <c r="U30" s="5"/>
      <c r="V30" s="65"/>
      <c r="W30" s="65"/>
      <c r="X30" s="5"/>
      <c r="Y30" s="6"/>
      <c r="Z30" s="66">
        <f>AVERAGE(Y9:Z28)</f>
        <v>16.75</v>
      </c>
      <c r="AA30" s="67"/>
      <c r="AB30" s="15">
        <f>AVERAGE(AA9:AB28)</f>
        <v>68.95</v>
      </c>
      <c r="AC30" s="11"/>
      <c r="AD30" s="13">
        <f>AD29/$X$32</f>
        <v>0.95</v>
      </c>
      <c r="AE30" s="13">
        <f t="shared" ref="AE30:BD30" si="5">AE29/$X$32</f>
        <v>0.9</v>
      </c>
      <c r="AF30" s="12">
        <f t="shared" si="5"/>
        <v>0.85</v>
      </c>
      <c r="AG30" s="12">
        <f t="shared" si="5"/>
        <v>0.65</v>
      </c>
      <c r="AH30" s="12">
        <f t="shared" si="5"/>
        <v>0.55000000000000004</v>
      </c>
      <c r="AI30" s="12">
        <f t="shared" si="5"/>
        <v>0.8</v>
      </c>
      <c r="AJ30" s="12">
        <f t="shared" si="5"/>
        <v>0.55000000000000004</v>
      </c>
      <c r="AK30" s="14">
        <f t="shared" si="5"/>
        <v>0.35</v>
      </c>
      <c r="AL30" s="12">
        <f t="shared" si="5"/>
        <v>0.6</v>
      </c>
      <c r="AM30" s="13">
        <f t="shared" si="5"/>
        <v>1</v>
      </c>
      <c r="AN30" s="12">
        <f t="shared" si="5"/>
        <v>0.6</v>
      </c>
      <c r="AO30" s="12">
        <f t="shared" si="5"/>
        <v>0.8</v>
      </c>
      <c r="AP30" s="12">
        <f t="shared" si="5"/>
        <v>0.7</v>
      </c>
      <c r="AQ30" s="12">
        <f t="shared" si="5"/>
        <v>0.6</v>
      </c>
      <c r="AR30" s="12">
        <f t="shared" si="5"/>
        <v>0.65</v>
      </c>
      <c r="AS30" s="12">
        <f t="shared" si="5"/>
        <v>0.85</v>
      </c>
      <c r="AT30" s="12">
        <f t="shared" si="5"/>
        <v>0.55000000000000004</v>
      </c>
      <c r="AU30" s="12">
        <f t="shared" si="5"/>
        <v>0.7</v>
      </c>
      <c r="AV30" s="12">
        <f t="shared" si="5"/>
        <v>0.85</v>
      </c>
      <c r="AW30" s="13">
        <f t="shared" si="5"/>
        <v>0.9</v>
      </c>
      <c r="AX30" s="12">
        <f t="shared" si="5"/>
        <v>0.65</v>
      </c>
      <c r="AY30" s="12">
        <f t="shared" si="5"/>
        <v>0.75</v>
      </c>
      <c r="AZ30" s="14">
        <f t="shared" si="5"/>
        <v>0.3</v>
      </c>
      <c r="BA30" s="14">
        <f t="shared" si="5"/>
        <v>0.2</v>
      </c>
      <c r="BB30" s="14">
        <f t="shared" si="5"/>
        <v>0.2</v>
      </c>
      <c r="BC30" s="14">
        <f t="shared" si="5"/>
        <v>0.15</v>
      </c>
      <c r="BD30" s="14">
        <f t="shared" si="5"/>
        <v>0.05</v>
      </c>
    </row>
    <row r="31" spans="1:56" ht="11.65" customHeight="1" x14ac:dyDescent="0.2">
      <c r="A31" s="56" t="s">
        <v>47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8">
        <v>40</v>
      </c>
      <c r="Y31" s="59"/>
      <c r="Z31" s="59"/>
      <c r="AA31" s="59"/>
      <c r="AB31" s="58"/>
    </row>
    <row r="32" spans="1:56" ht="11.65" customHeight="1" x14ac:dyDescent="0.2">
      <c r="A32" s="56" t="s">
        <v>48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8">
        <v>20</v>
      </c>
      <c r="Y32" s="59"/>
      <c r="Z32" s="59"/>
      <c r="AA32" s="59"/>
      <c r="AB32" s="58"/>
      <c r="AD32" s="10">
        <v>1</v>
      </c>
      <c r="AE32" s="10">
        <v>2</v>
      </c>
      <c r="AF32" s="10">
        <v>3</v>
      </c>
      <c r="AG32" s="10">
        <v>4</v>
      </c>
      <c r="AH32" s="10">
        <v>5</v>
      </c>
      <c r="AI32" s="10">
        <v>6</v>
      </c>
      <c r="AJ32" s="10">
        <v>7</v>
      </c>
      <c r="AK32" s="10">
        <v>8</v>
      </c>
      <c r="AL32" s="10">
        <v>9</v>
      </c>
      <c r="AM32" s="10">
        <v>10</v>
      </c>
      <c r="AN32" s="10">
        <v>11</v>
      </c>
      <c r="AO32" s="10">
        <v>12</v>
      </c>
      <c r="AP32" s="10">
        <v>13</v>
      </c>
      <c r="AQ32" s="10">
        <v>14</v>
      </c>
      <c r="AR32" s="10">
        <v>15</v>
      </c>
      <c r="AS32" s="10">
        <v>16</v>
      </c>
      <c r="AT32" s="10">
        <v>17</v>
      </c>
      <c r="AU32" s="10">
        <v>18</v>
      </c>
      <c r="AV32" s="10">
        <v>19</v>
      </c>
      <c r="AW32" s="10">
        <v>20</v>
      </c>
      <c r="AX32" s="10">
        <v>21</v>
      </c>
      <c r="AY32" s="10">
        <v>22</v>
      </c>
      <c r="AZ32" s="10">
        <v>23</v>
      </c>
      <c r="BA32" s="10">
        <v>24</v>
      </c>
      <c r="BB32" s="10">
        <v>25</v>
      </c>
      <c r="BC32" s="10">
        <v>26</v>
      </c>
      <c r="BD32" s="10">
        <v>27</v>
      </c>
    </row>
    <row r="33" spans="1:28" ht="11.65" customHeight="1" x14ac:dyDescent="0.2">
      <c r="A33" s="60" t="s">
        <v>49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1" t="s">
        <v>50</v>
      </c>
      <c r="Y33" s="61"/>
      <c r="Z33" s="61"/>
      <c r="AA33" s="61"/>
      <c r="AB33" s="61"/>
    </row>
    <row r="35" spans="1:28" x14ac:dyDescent="0.2">
      <c r="Z35" s="49">
        <f>MIN(Y9:Z28)</f>
        <v>8</v>
      </c>
      <c r="AA35" s="49">
        <f t="shared" ref="AA35:AB35" si="6">MIN(Z9:AA28)</f>
        <v>46</v>
      </c>
      <c r="AB35" s="49">
        <f t="shared" si="6"/>
        <v>46</v>
      </c>
    </row>
    <row r="36" spans="1:28" x14ac:dyDescent="0.2">
      <c r="Z36" s="49">
        <f>MAX(Y9:Z28)</f>
        <v>26</v>
      </c>
      <c r="AA36" s="49">
        <f t="shared" ref="AA36:AB36" si="7">MAX(Z9:AA28)</f>
        <v>93</v>
      </c>
      <c r="AB36" s="49">
        <f t="shared" si="7"/>
        <v>93</v>
      </c>
    </row>
  </sheetData>
  <mergeCells count="305">
    <mergeCell ref="W20:X20"/>
    <mergeCell ref="Y20:Z20"/>
    <mergeCell ref="AA20:AB20"/>
    <mergeCell ref="A21:B21"/>
    <mergeCell ref="C21:D21"/>
    <mergeCell ref="E21:F21"/>
    <mergeCell ref="G21:H21"/>
    <mergeCell ref="I21:J21"/>
    <mergeCell ref="K21:L21"/>
    <mergeCell ref="O21:P21"/>
    <mergeCell ref="Q21:R21"/>
    <mergeCell ref="S21:T21"/>
    <mergeCell ref="U21:V21"/>
    <mergeCell ref="W21:X21"/>
    <mergeCell ref="Y21:Z21"/>
    <mergeCell ref="AA21:AB21"/>
    <mergeCell ref="K20:L20"/>
    <mergeCell ref="O20:P20"/>
    <mergeCell ref="Q20:R20"/>
    <mergeCell ref="S20:T20"/>
    <mergeCell ref="U20:V20"/>
    <mergeCell ref="A20:B20"/>
    <mergeCell ref="C20:D20"/>
    <mergeCell ref="E20:F20"/>
    <mergeCell ref="G20:H20"/>
    <mergeCell ref="I20:J20"/>
    <mergeCell ref="W18:X18"/>
    <mergeCell ref="Y18:Z18"/>
    <mergeCell ref="AA18:AB18"/>
    <mergeCell ref="A19:B19"/>
    <mergeCell ref="C19:D19"/>
    <mergeCell ref="E19:F19"/>
    <mergeCell ref="G19:H19"/>
    <mergeCell ref="I19:J19"/>
    <mergeCell ref="K19:L19"/>
    <mergeCell ref="O19:P19"/>
    <mergeCell ref="Q19:R19"/>
    <mergeCell ref="S19:T19"/>
    <mergeCell ref="U19:V19"/>
    <mergeCell ref="W19:X19"/>
    <mergeCell ref="Y19:Z19"/>
    <mergeCell ref="AA19:AB19"/>
    <mergeCell ref="K18:L18"/>
    <mergeCell ref="O18:P18"/>
    <mergeCell ref="Q18:R18"/>
    <mergeCell ref="S18:T18"/>
    <mergeCell ref="U18:V18"/>
    <mergeCell ref="A18:B18"/>
    <mergeCell ref="I18:J18"/>
    <mergeCell ref="W16:X16"/>
    <mergeCell ref="Y16:Z16"/>
    <mergeCell ref="AA16:AB16"/>
    <mergeCell ref="A17:B17"/>
    <mergeCell ref="C17:D17"/>
    <mergeCell ref="E17:F17"/>
    <mergeCell ref="G17:H17"/>
    <mergeCell ref="I17:J17"/>
    <mergeCell ref="K17:L17"/>
    <mergeCell ref="O17:P17"/>
    <mergeCell ref="Q17:R17"/>
    <mergeCell ref="S17:T17"/>
    <mergeCell ref="U17:V17"/>
    <mergeCell ref="W17:X17"/>
    <mergeCell ref="Y17:Z17"/>
    <mergeCell ref="AA17:AB17"/>
    <mergeCell ref="K16:L16"/>
    <mergeCell ref="O16:P16"/>
    <mergeCell ref="Q16:R16"/>
    <mergeCell ref="S16:T16"/>
    <mergeCell ref="Y14:Z14"/>
    <mergeCell ref="AA14:AB14"/>
    <mergeCell ref="A15:B15"/>
    <mergeCell ref="C15:D15"/>
    <mergeCell ref="E15:F15"/>
    <mergeCell ref="G15:H15"/>
    <mergeCell ref="I15:J15"/>
    <mergeCell ref="K15:L15"/>
    <mergeCell ref="O15:P15"/>
    <mergeCell ref="Q15:R15"/>
    <mergeCell ref="S15:T15"/>
    <mergeCell ref="U15:V15"/>
    <mergeCell ref="W15:X15"/>
    <mergeCell ref="Y15:Z15"/>
    <mergeCell ref="AA15:AB15"/>
    <mergeCell ref="K14:L14"/>
    <mergeCell ref="O14:P14"/>
    <mergeCell ref="Q14:R14"/>
    <mergeCell ref="S14:T14"/>
    <mergeCell ref="U14:V14"/>
    <mergeCell ref="A14:B14"/>
    <mergeCell ref="C14:D14"/>
    <mergeCell ref="E14:F14"/>
    <mergeCell ref="G14:H14"/>
    <mergeCell ref="I14:J14"/>
    <mergeCell ref="W26:X26"/>
    <mergeCell ref="I26:J26"/>
    <mergeCell ref="W24:X24"/>
    <mergeCell ref="I24:J24"/>
    <mergeCell ref="W22:X22"/>
    <mergeCell ref="I22:J22"/>
    <mergeCell ref="U16:V16"/>
    <mergeCell ref="A16:B16"/>
    <mergeCell ref="C16:D16"/>
    <mergeCell ref="E16:F16"/>
    <mergeCell ref="G16:H16"/>
    <mergeCell ref="I16:J16"/>
    <mergeCell ref="W14:X14"/>
    <mergeCell ref="C18:D18"/>
    <mergeCell ref="E18:F18"/>
    <mergeCell ref="G18:H18"/>
    <mergeCell ref="Y26:Z26"/>
    <mergeCell ref="AA26:AB26"/>
    <mergeCell ref="A27:B27"/>
    <mergeCell ref="C27:D27"/>
    <mergeCell ref="E27:F27"/>
    <mergeCell ref="G27:H27"/>
    <mergeCell ref="I27:J27"/>
    <mergeCell ref="K27:L27"/>
    <mergeCell ref="O27:P27"/>
    <mergeCell ref="Q27:R27"/>
    <mergeCell ref="S27:T27"/>
    <mergeCell ref="U27:V27"/>
    <mergeCell ref="W27:X27"/>
    <mergeCell ref="Y27:Z27"/>
    <mergeCell ref="AA27:AB27"/>
    <mergeCell ref="K26:L26"/>
    <mergeCell ref="O26:P26"/>
    <mergeCell ref="Q26:R26"/>
    <mergeCell ref="S26:T26"/>
    <mergeCell ref="U26:V26"/>
    <mergeCell ref="A26:B26"/>
    <mergeCell ref="C26:D26"/>
    <mergeCell ref="E26:F26"/>
    <mergeCell ref="G26:H26"/>
    <mergeCell ref="Y24:Z24"/>
    <mergeCell ref="AA24:AB24"/>
    <mergeCell ref="A25:B25"/>
    <mergeCell ref="C25:D25"/>
    <mergeCell ref="E25:F25"/>
    <mergeCell ref="G25:H25"/>
    <mergeCell ref="I25:J25"/>
    <mergeCell ref="K25:L25"/>
    <mergeCell ref="O25:P25"/>
    <mergeCell ref="Q25:R25"/>
    <mergeCell ref="S25:T25"/>
    <mergeCell ref="U25:V25"/>
    <mergeCell ref="W25:X25"/>
    <mergeCell ref="Y25:Z25"/>
    <mergeCell ref="AA25:AB25"/>
    <mergeCell ref="K24:L24"/>
    <mergeCell ref="O24:P24"/>
    <mergeCell ref="Q24:R24"/>
    <mergeCell ref="S24:T24"/>
    <mergeCell ref="U24:V24"/>
    <mergeCell ref="A24:B24"/>
    <mergeCell ref="C24:D24"/>
    <mergeCell ref="E24:F24"/>
    <mergeCell ref="G24:H24"/>
    <mergeCell ref="Y22:Z22"/>
    <mergeCell ref="AA22:AB22"/>
    <mergeCell ref="A23:B23"/>
    <mergeCell ref="C23:D23"/>
    <mergeCell ref="E23:F23"/>
    <mergeCell ref="G23:H23"/>
    <mergeCell ref="I23:J23"/>
    <mergeCell ref="K23:L23"/>
    <mergeCell ref="O23:P23"/>
    <mergeCell ref="Q23:R23"/>
    <mergeCell ref="S23:T23"/>
    <mergeCell ref="U23:V23"/>
    <mergeCell ref="W23:X23"/>
    <mergeCell ref="Y23:Z23"/>
    <mergeCell ref="AA23:AB23"/>
    <mergeCell ref="K22:L22"/>
    <mergeCell ref="O22:P22"/>
    <mergeCell ref="Q22:R22"/>
    <mergeCell ref="S22:T22"/>
    <mergeCell ref="U22:V22"/>
    <mergeCell ref="A22:B22"/>
    <mergeCell ref="C22:D22"/>
    <mergeCell ref="E22:F22"/>
    <mergeCell ref="G22:H22"/>
    <mergeCell ref="W29:X29"/>
    <mergeCell ref="Y29:Z29"/>
    <mergeCell ref="AA29:AB29"/>
    <mergeCell ref="A28:B28"/>
    <mergeCell ref="C28:D28"/>
    <mergeCell ref="E28:F28"/>
    <mergeCell ref="G28:H28"/>
    <mergeCell ref="I28:J28"/>
    <mergeCell ref="K28:L28"/>
    <mergeCell ref="O28:P28"/>
    <mergeCell ref="Q28:R28"/>
    <mergeCell ref="S28:T28"/>
    <mergeCell ref="U28:V28"/>
    <mergeCell ref="W28:X28"/>
    <mergeCell ref="Y28:Z28"/>
    <mergeCell ref="AA28:AB28"/>
    <mergeCell ref="K29:L29"/>
    <mergeCell ref="O29:P29"/>
    <mergeCell ref="Q29:R29"/>
    <mergeCell ref="S29:T29"/>
    <mergeCell ref="U29:V29"/>
    <mergeCell ref="A29:B29"/>
    <mergeCell ref="C29:D29"/>
    <mergeCell ref="E29:F29"/>
    <mergeCell ref="G29:H29"/>
    <mergeCell ref="I29:J29"/>
    <mergeCell ref="A1:AB1"/>
    <mergeCell ref="A2:AB2"/>
    <mergeCell ref="A6:AB6"/>
    <mergeCell ref="A8:B8"/>
    <mergeCell ref="C8:D8"/>
    <mergeCell ref="E8:F8"/>
    <mergeCell ref="G8:H8"/>
    <mergeCell ref="I8:J8"/>
    <mergeCell ref="K8:L8"/>
    <mergeCell ref="O8:P8"/>
    <mergeCell ref="Q8:R8"/>
    <mergeCell ref="S8:T8"/>
    <mergeCell ref="U8:V8"/>
    <mergeCell ref="W8:X8"/>
    <mergeCell ref="Y8:Z8"/>
    <mergeCell ref="AA8:AB8"/>
    <mergeCell ref="A9:B9"/>
    <mergeCell ref="C9:D9"/>
    <mergeCell ref="E9:F9"/>
    <mergeCell ref="G9:H9"/>
    <mergeCell ref="I9:J9"/>
    <mergeCell ref="K9:L9"/>
    <mergeCell ref="O9:P9"/>
    <mergeCell ref="Q9:R9"/>
    <mergeCell ref="S9:T9"/>
    <mergeCell ref="U9:V9"/>
    <mergeCell ref="W9:X9"/>
    <mergeCell ref="Y9:Z9"/>
    <mergeCell ref="AA9:AB9"/>
    <mergeCell ref="A10:B10"/>
    <mergeCell ref="C10:D10"/>
    <mergeCell ref="E10:F10"/>
    <mergeCell ref="G10:H10"/>
    <mergeCell ref="I10:J10"/>
    <mergeCell ref="K10:L10"/>
    <mergeCell ref="O10:P10"/>
    <mergeCell ref="Q10:R10"/>
    <mergeCell ref="S10:T10"/>
    <mergeCell ref="U10:V10"/>
    <mergeCell ref="W10:X10"/>
    <mergeCell ref="Y10:Z10"/>
    <mergeCell ref="AA10:AB10"/>
    <mergeCell ref="A11:B11"/>
    <mergeCell ref="C11:D11"/>
    <mergeCell ref="E11:F11"/>
    <mergeCell ref="G11:H11"/>
    <mergeCell ref="I11:J11"/>
    <mergeCell ref="K11:L11"/>
    <mergeCell ref="O11:P11"/>
    <mergeCell ref="Q11:R11"/>
    <mergeCell ref="S11:T11"/>
    <mergeCell ref="A12:B12"/>
    <mergeCell ref="C12:D12"/>
    <mergeCell ref="E12:F12"/>
    <mergeCell ref="G12:H12"/>
    <mergeCell ref="I12:J12"/>
    <mergeCell ref="K12:L12"/>
    <mergeCell ref="O12:P12"/>
    <mergeCell ref="Q12:R12"/>
    <mergeCell ref="S12:T12"/>
    <mergeCell ref="E13:F13"/>
    <mergeCell ref="G13:H13"/>
    <mergeCell ref="I13:J13"/>
    <mergeCell ref="W13:X13"/>
    <mergeCell ref="Y13:Z13"/>
    <mergeCell ref="U11:V11"/>
    <mergeCell ref="W11:X11"/>
    <mergeCell ref="Y11:Z11"/>
    <mergeCell ref="AA11:AB11"/>
    <mergeCell ref="U12:V12"/>
    <mergeCell ref="W12:X12"/>
    <mergeCell ref="Y12:Z12"/>
    <mergeCell ref="AA12:AB12"/>
    <mergeCell ref="A31:W31"/>
    <mergeCell ref="X31:AB31"/>
    <mergeCell ref="A32:W32"/>
    <mergeCell ref="X32:AB32"/>
    <mergeCell ref="A33:W33"/>
    <mergeCell ref="X33:AB33"/>
    <mergeCell ref="AA13:AB13"/>
    <mergeCell ref="B30:C30"/>
    <mergeCell ref="D30:E30"/>
    <mergeCell ref="F30:G30"/>
    <mergeCell ref="H30:I30"/>
    <mergeCell ref="J30:K30"/>
    <mergeCell ref="L30:O30"/>
    <mergeCell ref="P30:Q30"/>
    <mergeCell ref="R30:S30"/>
    <mergeCell ref="V30:W30"/>
    <mergeCell ref="Z30:AA30"/>
    <mergeCell ref="K13:L13"/>
    <mergeCell ref="O13:P13"/>
    <mergeCell ref="Q13:R13"/>
    <mergeCell ref="S13:T13"/>
    <mergeCell ref="U13:V13"/>
    <mergeCell ref="A13:B13"/>
    <mergeCell ref="C13:D13"/>
  </mergeCells>
  <pageMargins left="0.39370078740157499" right="0.39370078740157499" top="0.39370078740157499" bottom="0.39370078740157499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17" workbookViewId="0">
      <selection activeCell="N28" sqref="N28"/>
    </sheetView>
  </sheetViews>
  <sheetFormatPr defaultRowHeight="15" x14ac:dyDescent="0.25"/>
  <cols>
    <col min="1" max="1" width="24.140625" style="16" customWidth="1"/>
    <col min="2" max="2" width="9.140625" style="16" customWidth="1"/>
    <col min="3" max="3" width="10.7109375" style="16" customWidth="1"/>
    <col min="4" max="4" width="10.42578125" style="16" customWidth="1"/>
    <col min="5" max="5" width="10.5703125" style="16" customWidth="1"/>
    <col min="6" max="8" width="9.140625" style="16"/>
    <col min="9" max="9" width="10.28515625" style="16" customWidth="1"/>
    <col min="10" max="10" width="9.140625" style="16"/>
    <col min="11" max="11" width="11" style="16" customWidth="1"/>
    <col min="12" max="12" width="9.140625" style="16"/>
    <col min="13" max="13" width="6.85546875" style="16" customWidth="1"/>
    <col min="14" max="14" width="7.85546875" style="16" customWidth="1"/>
    <col min="15" max="16384" width="9.140625" style="16"/>
  </cols>
  <sheetData>
    <row r="1" spans="1:17" ht="15.75" x14ac:dyDescent="0.25">
      <c r="A1" s="111" t="s">
        <v>153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3" spans="1:17" ht="28.9" customHeight="1" x14ac:dyDescent="0.25">
      <c r="A3" s="112" t="s">
        <v>124</v>
      </c>
      <c r="B3" s="112"/>
      <c r="C3" s="17">
        <v>20</v>
      </c>
      <c r="D3" s="18"/>
    </row>
    <row r="4" spans="1:17" ht="15.75" x14ac:dyDescent="0.25">
      <c r="A4" s="113" t="s">
        <v>125</v>
      </c>
      <c r="B4" s="113"/>
      <c r="C4" s="17">
        <v>8</v>
      </c>
      <c r="D4" s="18"/>
      <c r="F4" s="114" t="s">
        <v>126</v>
      </c>
      <c r="G4" s="114"/>
      <c r="H4" s="114"/>
      <c r="I4" s="114"/>
      <c r="J4" s="17">
        <v>46</v>
      </c>
    </row>
    <row r="5" spans="1:17" ht="15.75" x14ac:dyDescent="0.25">
      <c r="A5" s="19" t="s">
        <v>127</v>
      </c>
      <c r="B5" s="20"/>
      <c r="C5" s="17">
        <v>26</v>
      </c>
      <c r="D5" s="18"/>
      <c r="F5" s="114" t="s">
        <v>128</v>
      </c>
      <c r="G5" s="114"/>
      <c r="H5" s="114"/>
      <c r="I5" s="114"/>
      <c r="J5" s="17">
        <v>93</v>
      </c>
    </row>
    <row r="6" spans="1:17" ht="16.5" customHeight="1" x14ac:dyDescent="0.25">
      <c r="A6" s="115" t="s">
        <v>129</v>
      </c>
      <c r="B6" s="116"/>
      <c r="C6" s="17">
        <v>68.95</v>
      </c>
      <c r="D6" s="21"/>
      <c r="F6" s="21"/>
      <c r="G6" s="21"/>
      <c r="H6" s="21"/>
      <c r="I6" s="21"/>
      <c r="J6" s="22"/>
    </row>
    <row r="7" spans="1:17" ht="6" customHeight="1" x14ac:dyDescent="0.25">
      <c r="Q7" s="117" t="s">
        <v>154</v>
      </c>
    </row>
    <row r="8" spans="1:17" x14ac:dyDescent="0.25">
      <c r="A8" s="23" t="s">
        <v>130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7" ht="4.5" customHeigh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7" x14ac:dyDescent="0.25">
      <c r="A10" s="25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7">
        <v>13</v>
      </c>
    </row>
    <row r="11" spans="1:17" x14ac:dyDescent="0.25">
      <c r="A11" s="28" t="s">
        <v>131</v>
      </c>
      <c r="B11" s="29">
        <v>19</v>
      </c>
      <c r="C11" s="29">
        <v>18</v>
      </c>
      <c r="D11" s="29">
        <v>17</v>
      </c>
      <c r="E11" s="29">
        <v>13</v>
      </c>
      <c r="F11" s="29">
        <v>11</v>
      </c>
      <c r="G11" s="29">
        <v>16</v>
      </c>
      <c r="H11" s="29">
        <v>11</v>
      </c>
      <c r="I11" s="29">
        <v>7</v>
      </c>
      <c r="J11" s="29">
        <v>12</v>
      </c>
      <c r="K11" s="29">
        <v>20</v>
      </c>
      <c r="L11" s="29">
        <v>12</v>
      </c>
      <c r="M11" s="29">
        <v>16</v>
      </c>
      <c r="N11" s="29">
        <v>14</v>
      </c>
    </row>
    <row r="12" spans="1:17" x14ac:dyDescent="0.25">
      <c r="A12" s="19"/>
      <c r="B12" s="53">
        <f>B11/$C$3</f>
        <v>0.95</v>
      </c>
      <c r="C12" s="53">
        <f t="shared" ref="C12:N12" si="0">C11/$C$3</f>
        <v>0.9</v>
      </c>
      <c r="D12" s="53">
        <f t="shared" si="0"/>
        <v>0.85</v>
      </c>
      <c r="E12" s="30">
        <f t="shared" si="0"/>
        <v>0.65</v>
      </c>
      <c r="F12" s="30">
        <f t="shared" si="0"/>
        <v>0.55000000000000004</v>
      </c>
      <c r="G12" s="53">
        <f t="shared" si="0"/>
        <v>0.8</v>
      </c>
      <c r="H12" s="30">
        <f t="shared" si="0"/>
        <v>0.55000000000000004</v>
      </c>
      <c r="I12" s="52">
        <f t="shared" si="0"/>
        <v>0.35</v>
      </c>
      <c r="J12" s="30">
        <f t="shared" si="0"/>
        <v>0.6</v>
      </c>
      <c r="K12" s="53">
        <f t="shared" si="0"/>
        <v>1</v>
      </c>
      <c r="L12" s="30">
        <f t="shared" si="0"/>
        <v>0.6</v>
      </c>
      <c r="M12" s="53">
        <f t="shared" si="0"/>
        <v>0.8</v>
      </c>
      <c r="N12" s="54">
        <f t="shared" si="0"/>
        <v>0.7</v>
      </c>
    </row>
    <row r="13" spans="1:17" x14ac:dyDescent="0.25">
      <c r="A13" s="31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7" x14ac:dyDescent="0.25">
      <c r="A14" s="19"/>
      <c r="B14" s="26">
        <v>14</v>
      </c>
      <c r="C14" s="26">
        <v>15</v>
      </c>
      <c r="D14" s="26">
        <v>16</v>
      </c>
      <c r="E14" s="26">
        <v>17</v>
      </c>
      <c r="F14" s="26">
        <v>18</v>
      </c>
      <c r="G14" s="26">
        <v>19</v>
      </c>
      <c r="H14" s="26">
        <v>20</v>
      </c>
      <c r="I14" s="26">
        <v>21</v>
      </c>
      <c r="J14" s="26">
        <v>22</v>
      </c>
      <c r="K14" s="26">
        <v>23</v>
      </c>
      <c r="L14" s="26">
        <v>24</v>
      </c>
      <c r="M14" s="26">
        <v>25</v>
      </c>
      <c r="N14" s="26">
        <v>26</v>
      </c>
      <c r="O14" s="26">
        <v>27</v>
      </c>
      <c r="P14" s="32"/>
    </row>
    <row r="15" spans="1:17" x14ac:dyDescent="0.25">
      <c r="A15" s="28" t="s">
        <v>131</v>
      </c>
      <c r="B15" s="29">
        <v>12</v>
      </c>
      <c r="C15" s="29">
        <v>13</v>
      </c>
      <c r="D15" s="29">
        <v>17</v>
      </c>
      <c r="E15" s="29">
        <v>11</v>
      </c>
      <c r="F15" s="29">
        <v>14</v>
      </c>
      <c r="G15" s="29">
        <v>17</v>
      </c>
      <c r="H15" s="29">
        <v>18</v>
      </c>
      <c r="I15" s="29">
        <v>13</v>
      </c>
      <c r="J15" s="29">
        <v>15</v>
      </c>
      <c r="K15" s="29">
        <v>6</v>
      </c>
      <c r="L15" s="29">
        <v>4</v>
      </c>
      <c r="M15" s="29">
        <v>4</v>
      </c>
      <c r="N15" s="43">
        <v>3</v>
      </c>
      <c r="O15" s="43">
        <v>1</v>
      </c>
      <c r="P15" s="33"/>
    </row>
    <row r="16" spans="1:17" x14ac:dyDescent="0.25">
      <c r="A16" s="25"/>
      <c r="B16" s="30">
        <f>B15/$C$3</f>
        <v>0.6</v>
      </c>
      <c r="C16" s="30">
        <f t="shared" ref="C16:O16" si="1">C15/$C$3</f>
        <v>0.65</v>
      </c>
      <c r="D16" s="53">
        <f t="shared" si="1"/>
        <v>0.85</v>
      </c>
      <c r="E16" s="54">
        <f t="shared" si="1"/>
        <v>0.55000000000000004</v>
      </c>
      <c r="F16" s="30">
        <f t="shared" si="1"/>
        <v>0.7</v>
      </c>
      <c r="G16" s="53">
        <f t="shared" si="1"/>
        <v>0.85</v>
      </c>
      <c r="H16" s="53">
        <f t="shared" si="1"/>
        <v>0.9</v>
      </c>
      <c r="I16" s="54">
        <f t="shared" si="1"/>
        <v>0.65</v>
      </c>
      <c r="J16" s="30">
        <f t="shared" si="1"/>
        <v>0.75</v>
      </c>
      <c r="K16" s="52">
        <f t="shared" si="1"/>
        <v>0.3</v>
      </c>
      <c r="L16" s="52">
        <f t="shared" si="1"/>
        <v>0.2</v>
      </c>
      <c r="M16" s="52">
        <f t="shared" si="1"/>
        <v>0.2</v>
      </c>
      <c r="N16" s="52">
        <f t="shared" si="1"/>
        <v>0.15</v>
      </c>
      <c r="O16" s="52">
        <f t="shared" si="1"/>
        <v>0.05</v>
      </c>
      <c r="P16" s="34"/>
    </row>
    <row r="17" spans="1:13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ht="47.25" customHeight="1" x14ac:dyDescent="0.25">
      <c r="A18" s="24"/>
      <c r="B18" s="105" t="s">
        <v>132</v>
      </c>
      <c r="C18" s="106"/>
      <c r="D18" s="105" t="s">
        <v>133</v>
      </c>
      <c r="E18" s="106"/>
      <c r="J18" s="24"/>
      <c r="K18" s="24"/>
      <c r="L18" s="24"/>
      <c r="M18" s="24"/>
    </row>
    <row r="19" spans="1:13" x14ac:dyDescent="0.25">
      <c r="A19" s="35" t="s">
        <v>134</v>
      </c>
      <c r="B19" s="29">
        <v>1</v>
      </c>
      <c r="C19" s="36">
        <f t="shared" ref="C19:C21" si="2">B19/$C$3</f>
        <v>0.05</v>
      </c>
      <c r="D19" s="29"/>
      <c r="E19" s="36"/>
      <c r="J19" s="24"/>
      <c r="K19" s="24"/>
      <c r="L19" s="24"/>
      <c r="M19" s="24"/>
    </row>
    <row r="20" spans="1:13" x14ac:dyDescent="0.25">
      <c r="A20" s="35" t="s">
        <v>135</v>
      </c>
      <c r="B20" s="29">
        <v>2</v>
      </c>
      <c r="C20" s="36">
        <f t="shared" si="2"/>
        <v>0.1</v>
      </c>
      <c r="D20" s="29">
        <v>1</v>
      </c>
      <c r="E20" s="36">
        <f t="shared" ref="E20:E21" si="3">D20/$C$3</f>
        <v>0.05</v>
      </c>
      <c r="J20" s="24"/>
      <c r="K20" s="24"/>
      <c r="L20" s="24"/>
      <c r="M20" s="24"/>
    </row>
    <row r="21" spans="1:13" x14ac:dyDescent="0.25">
      <c r="A21" s="37" t="s">
        <v>136</v>
      </c>
      <c r="B21" s="29">
        <v>17</v>
      </c>
      <c r="C21" s="55">
        <f t="shared" si="2"/>
        <v>0.85</v>
      </c>
      <c r="D21" s="29">
        <v>19</v>
      </c>
      <c r="E21" s="55">
        <f t="shared" si="3"/>
        <v>0.95</v>
      </c>
      <c r="J21" s="24"/>
      <c r="K21" s="24"/>
      <c r="L21" s="24"/>
      <c r="M21" s="24"/>
    </row>
    <row r="22" spans="1:13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ht="15.75" x14ac:dyDescent="0.25">
      <c r="A23" s="38" t="s">
        <v>137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54.75" customHeight="1" x14ac:dyDescent="0.25">
      <c r="A25" s="107"/>
      <c r="B25" s="39" t="s">
        <v>138</v>
      </c>
      <c r="C25" s="99" t="s">
        <v>139</v>
      </c>
      <c r="D25" s="99"/>
      <c r="E25" s="99" t="s">
        <v>140</v>
      </c>
      <c r="F25" s="99"/>
      <c r="G25" s="109" t="s">
        <v>141</v>
      </c>
      <c r="H25" s="99" t="s">
        <v>142</v>
      </c>
      <c r="I25" s="99" t="s">
        <v>143</v>
      </c>
      <c r="J25" s="99" t="s">
        <v>144</v>
      </c>
      <c r="K25" s="99" t="s">
        <v>145</v>
      </c>
      <c r="L25" s="100"/>
      <c r="M25" s="101"/>
    </row>
    <row r="26" spans="1:13" ht="39" customHeight="1" x14ac:dyDescent="0.25">
      <c r="A26" s="108"/>
      <c r="B26" s="39"/>
      <c r="C26" s="39" t="s">
        <v>146</v>
      </c>
      <c r="D26" s="39" t="s">
        <v>147</v>
      </c>
      <c r="E26" s="39" t="s">
        <v>146</v>
      </c>
      <c r="F26" s="39" t="s">
        <v>147</v>
      </c>
      <c r="G26" s="110"/>
      <c r="H26" s="99"/>
      <c r="I26" s="99"/>
      <c r="J26" s="99"/>
      <c r="K26" s="99"/>
      <c r="L26" s="100"/>
      <c r="M26" s="101"/>
    </row>
    <row r="27" spans="1:13" ht="15.75" x14ac:dyDescent="0.25">
      <c r="A27" s="42" t="s">
        <v>149</v>
      </c>
      <c r="B27" s="29">
        <v>6</v>
      </c>
      <c r="C27" s="29">
        <v>9</v>
      </c>
      <c r="D27" s="29">
        <v>50</v>
      </c>
      <c r="E27" s="29">
        <v>27</v>
      </c>
      <c r="F27" s="46">
        <v>93</v>
      </c>
      <c r="G27" s="29">
        <v>75.3</v>
      </c>
      <c r="H27" s="102">
        <v>68.95</v>
      </c>
      <c r="I27" s="47">
        <f>G27-$H$27</f>
        <v>6.3499999999999943</v>
      </c>
      <c r="J27" s="102">
        <v>72.5</v>
      </c>
      <c r="K27" s="103">
        <f>H27-J27</f>
        <v>-3.5499999999999972</v>
      </c>
      <c r="L27" s="40"/>
      <c r="M27" s="41"/>
    </row>
    <row r="28" spans="1:13" ht="15.75" x14ac:dyDescent="0.25">
      <c r="A28" s="42" t="s">
        <v>150</v>
      </c>
      <c r="B28" s="29">
        <v>4</v>
      </c>
      <c r="C28" s="29">
        <v>10</v>
      </c>
      <c r="D28" s="29">
        <v>53</v>
      </c>
      <c r="E28" s="29">
        <v>15</v>
      </c>
      <c r="F28" s="46">
        <v>65</v>
      </c>
      <c r="G28" s="29">
        <v>73</v>
      </c>
      <c r="H28" s="102"/>
      <c r="I28" s="47">
        <f>G28-$H$27</f>
        <v>4.0499999999999972</v>
      </c>
      <c r="J28" s="102"/>
      <c r="K28" s="103"/>
      <c r="L28" s="40"/>
      <c r="M28" s="41"/>
    </row>
    <row r="29" spans="1:13" ht="15.75" x14ac:dyDescent="0.25">
      <c r="A29" s="42" t="s">
        <v>148</v>
      </c>
      <c r="B29" s="29">
        <v>5</v>
      </c>
      <c r="C29" s="43">
        <v>12</v>
      </c>
      <c r="D29" s="43">
        <v>56</v>
      </c>
      <c r="E29" s="43">
        <v>23</v>
      </c>
      <c r="F29" s="43">
        <v>85</v>
      </c>
      <c r="G29" s="51">
        <v>69</v>
      </c>
      <c r="H29" s="102"/>
      <c r="I29" s="47">
        <f>G29-$H$27</f>
        <v>4.9999999999997158E-2</v>
      </c>
      <c r="J29" s="102"/>
      <c r="K29" s="103"/>
      <c r="L29" s="40"/>
      <c r="M29" s="41"/>
    </row>
    <row r="30" spans="1:13" ht="15.75" x14ac:dyDescent="0.25">
      <c r="A30" s="42" t="s">
        <v>151</v>
      </c>
      <c r="B30" s="29">
        <v>4</v>
      </c>
      <c r="C30" s="29">
        <v>2</v>
      </c>
      <c r="D30" s="29">
        <v>15</v>
      </c>
      <c r="E30" s="29">
        <v>13</v>
      </c>
      <c r="F30" s="46">
        <v>60</v>
      </c>
      <c r="G30" s="29">
        <v>60.5</v>
      </c>
      <c r="H30" s="102"/>
      <c r="I30" s="44">
        <f>G30-$H$27</f>
        <v>-8.4500000000000028</v>
      </c>
      <c r="J30" s="102"/>
      <c r="K30" s="103"/>
      <c r="L30" s="104"/>
      <c r="M30" s="45"/>
    </row>
    <row r="31" spans="1:13" ht="15.75" x14ac:dyDescent="0.25">
      <c r="A31" s="42" t="s">
        <v>152</v>
      </c>
      <c r="B31" s="29">
        <v>1</v>
      </c>
      <c r="C31" s="29"/>
      <c r="D31" s="29"/>
      <c r="E31" s="29">
        <v>3</v>
      </c>
      <c r="F31" s="46">
        <v>22</v>
      </c>
      <c r="G31" s="29">
        <v>48</v>
      </c>
      <c r="H31" s="102"/>
      <c r="I31" s="44">
        <f>G31-$H$27</f>
        <v>-20.950000000000003</v>
      </c>
      <c r="J31" s="102"/>
      <c r="K31" s="103"/>
      <c r="L31" s="104"/>
      <c r="M31" s="45"/>
    </row>
    <row r="32" spans="1:13" x14ac:dyDescent="0.25">
      <c r="H32" s="48"/>
      <c r="K32" s="48"/>
    </row>
  </sheetData>
  <mergeCells count="22">
    <mergeCell ref="H27:H31"/>
    <mergeCell ref="J27:J31"/>
    <mergeCell ref="K27:K31"/>
    <mergeCell ref="G25:G26"/>
    <mergeCell ref="H25:H26"/>
    <mergeCell ref="I25:I26"/>
    <mergeCell ref="A1:P1"/>
    <mergeCell ref="A3:B3"/>
    <mergeCell ref="A4:B4"/>
    <mergeCell ref="F4:I4"/>
    <mergeCell ref="F5:I5"/>
    <mergeCell ref="A6:B6"/>
    <mergeCell ref="B18:C18"/>
    <mergeCell ref="D18:E18"/>
    <mergeCell ref="A25:A26"/>
    <mergeCell ref="C25:D25"/>
    <mergeCell ref="E25:F25"/>
    <mergeCell ref="J25:J26"/>
    <mergeCell ref="K25:K26"/>
    <mergeCell ref="L25:L26"/>
    <mergeCell ref="M25:M26"/>
    <mergeCell ref="L30:L31"/>
  </mergeCells>
  <pageMargins left="0.25" right="0.16" top="0.21" bottom="0.32" header="0.16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Протокол</vt:lpstr>
      <vt:lpstr>анализ ЕГЭ</vt:lpstr>
      <vt:lpstr>Протокол!Область_печати</vt:lpstr>
    </vt:vector>
  </TitlesOfParts>
  <Company>Stimulsoft Reports 2022.2.4 from 22 April 2022, .NET 4.7.2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User</dc:creator>
  <dc:description/>
  <cp:lastModifiedBy>ААИ</cp:lastModifiedBy>
  <cp:lastPrinted>2022-07-01T08:13:10Z</cp:lastPrinted>
  <dcterms:created xsi:type="dcterms:W3CDTF">2022-07-01T06:37:40Z</dcterms:created>
  <dcterms:modified xsi:type="dcterms:W3CDTF">2022-07-18T07:36:51Z</dcterms:modified>
</cp:coreProperties>
</file>