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ГЭ 2022\"/>
    </mc:Choice>
  </mc:AlternateContent>
  <bookViews>
    <workbookView xWindow="0" yWindow="0" windowWidth="20490" windowHeight="7755" firstSheet="1" activeTab="1"/>
  </bookViews>
  <sheets>
    <sheet name="Протокол" sheetId="1" state="hidden" r:id="rId1"/>
    <sheet name="Анализ ОГЭ" sheetId="2" r:id="rId2"/>
    <sheet name="Лист2" sheetId="3" r:id="rId3"/>
  </sheets>
  <definedNames>
    <definedName name="_xlnm._FilterDatabase" localSheetId="0" hidden="1">Протокол!$A$7:$Y$208</definedName>
    <definedName name="_xlnm.Print_Area" localSheetId="0">Протокол!$A$1:$Y$208</definedName>
  </definedNames>
  <calcPr calcId="152511"/>
</workbook>
</file>

<file path=xl/calcChain.xml><?xml version="1.0" encoding="utf-8"?>
<calcChain xmlns="http://schemas.openxmlformats.org/spreadsheetml/2006/main">
  <c r="O27" i="2" l="1"/>
  <c r="BA19" i="1" l="1"/>
  <c r="AZ19" i="1"/>
  <c r="AY19" i="1"/>
  <c r="AX19" i="1"/>
  <c r="AW19" i="1"/>
  <c r="AV19" i="1"/>
  <c r="AU19" i="1"/>
  <c r="AT19" i="1"/>
  <c r="AS19" i="1"/>
  <c r="AR19" i="1"/>
  <c r="AR17" i="1"/>
  <c r="AS17" i="1"/>
  <c r="AT17" i="1"/>
  <c r="AU17" i="1"/>
  <c r="AV17" i="1"/>
  <c r="AW17" i="1"/>
  <c r="AX17" i="1"/>
  <c r="AY17" i="1"/>
  <c r="AZ17" i="1"/>
  <c r="BA17" i="1"/>
  <c r="BA16" i="1"/>
  <c r="AZ16" i="1"/>
  <c r="AY16" i="1"/>
  <c r="AX16" i="1"/>
  <c r="AW16" i="1"/>
  <c r="AV16" i="1"/>
  <c r="AU16" i="1"/>
  <c r="AT16" i="1"/>
  <c r="AS16" i="1"/>
  <c r="AR16" i="1"/>
  <c r="BA15" i="1"/>
  <c r="AZ15" i="1"/>
  <c r="AY15" i="1"/>
  <c r="AX15" i="1"/>
  <c r="AW15" i="1"/>
  <c r="AV15" i="1"/>
  <c r="AU15" i="1"/>
  <c r="AT15" i="1"/>
  <c r="AS15" i="1"/>
  <c r="AR15" i="1"/>
  <c r="BA14" i="1"/>
  <c r="AZ14" i="1"/>
  <c r="AY14" i="1"/>
  <c r="AX14" i="1"/>
  <c r="AW14" i="1"/>
  <c r="AV14" i="1"/>
  <c r="AU14" i="1"/>
  <c r="AT14" i="1"/>
  <c r="AS14" i="1"/>
  <c r="AR14" i="1"/>
  <c r="BA13" i="1"/>
  <c r="AZ13" i="1"/>
  <c r="AY13" i="1"/>
  <c r="AX13" i="1"/>
  <c r="AW13" i="1"/>
  <c r="AV13" i="1"/>
  <c r="AU13" i="1"/>
  <c r="AT13" i="1"/>
  <c r="AS13" i="1"/>
  <c r="AR13" i="1"/>
  <c r="BA12" i="1"/>
  <c r="AZ12" i="1"/>
  <c r="AY12" i="1"/>
  <c r="AU12" i="1"/>
  <c r="AX12" i="1"/>
  <c r="AW12" i="1"/>
  <c r="AV12" i="1"/>
  <c r="AT12" i="1"/>
  <c r="AS12" i="1"/>
  <c r="AR12" i="1"/>
  <c r="BA11" i="1"/>
  <c r="AZ11" i="1"/>
  <c r="AY11" i="1"/>
  <c r="AX11" i="1"/>
  <c r="AW11" i="1"/>
  <c r="AV11" i="1"/>
  <c r="AU11" i="1"/>
  <c r="AT11" i="1"/>
  <c r="AS11" i="1"/>
  <c r="AR11" i="1"/>
  <c r="BA10" i="1"/>
  <c r="AZ10" i="1"/>
  <c r="AY10" i="1"/>
  <c r="AX10" i="1"/>
  <c r="AW10" i="1"/>
  <c r="AV10" i="1"/>
  <c r="AU10" i="1"/>
  <c r="AT10" i="1"/>
  <c r="AS10" i="1"/>
  <c r="AR10" i="1"/>
  <c r="AR9" i="1"/>
  <c r="L18" i="2"/>
  <c r="AM119" i="1" l="1"/>
  <c r="AN119" i="1"/>
  <c r="AO119" i="1"/>
  <c r="AA119" i="1"/>
  <c r="AB119" i="1"/>
  <c r="AC119" i="1"/>
  <c r="AD119" i="1"/>
  <c r="AE119" i="1"/>
  <c r="AF119" i="1"/>
  <c r="AG119" i="1"/>
  <c r="AH119" i="1"/>
  <c r="AI119" i="1"/>
  <c r="AJ119" i="1"/>
  <c r="AJ207" i="1" s="1"/>
  <c r="AK119" i="1"/>
  <c r="AL119" i="1"/>
  <c r="L24" i="2"/>
  <c r="L20" i="2"/>
  <c r="AA8" i="1" l="1"/>
  <c r="K48" i="2" l="1"/>
  <c r="I48" i="2"/>
  <c r="G48" i="2"/>
  <c r="T48" i="2"/>
  <c r="R48" i="2"/>
  <c r="P48" i="2"/>
  <c r="N48" i="2"/>
  <c r="AX180" i="1"/>
  <c r="AW180" i="1"/>
  <c r="AV180" i="1"/>
  <c r="AU180" i="1"/>
  <c r="AW140" i="1"/>
  <c r="AV140" i="1"/>
  <c r="AU140" i="1"/>
  <c r="AX120" i="1"/>
  <c r="AW120" i="1"/>
  <c r="AV120" i="1"/>
  <c r="AU120" i="1"/>
  <c r="AW96" i="1"/>
  <c r="AV96" i="1"/>
  <c r="AU96" i="1"/>
  <c r="AW36" i="1"/>
  <c r="AV36" i="1"/>
  <c r="AU36" i="1"/>
  <c r="E48" i="2"/>
  <c r="D48" i="2"/>
  <c r="Z179" i="1"/>
  <c r="Z138" i="1"/>
  <c r="Z139" i="1"/>
  <c r="Z117" i="1"/>
  <c r="Z118" i="1"/>
  <c r="Z94" i="1"/>
  <c r="Z95" i="1"/>
  <c r="Z34" i="1"/>
  <c r="Z35" i="1"/>
  <c r="C48" i="2"/>
  <c r="L27" i="2"/>
  <c r="L28" i="2" s="1"/>
  <c r="O28" i="2"/>
  <c r="T65" i="2"/>
  <c r="P65" i="2"/>
  <c r="P66" i="2" s="1"/>
  <c r="N65" i="2"/>
  <c r="N66" i="2" s="1"/>
  <c r="L65" i="2"/>
  <c r="L66" i="2" s="1"/>
  <c r="J65" i="2"/>
  <c r="J66" i="2" s="1"/>
  <c r="I65" i="2"/>
  <c r="I66" i="2" s="1"/>
  <c r="H65" i="2"/>
  <c r="H66" i="2" s="1"/>
  <c r="G65" i="2"/>
  <c r="G66" i="2" s="1"/>
  <c r="E65" i="2"/>
  <c r="E66" i="2" s="1"/>
  <c r="D65" i="2"/>
  <c r="D66" i="2" s="1"/>
  <c r="C65" i="2"/>
  <c r="C66" i="2" s="1"/>
  <c r="Z47" i="2"/>
  <c r="X47" i="2"/>
  <c r="V47" i="2"/>
  <c r="L47" i="2"/>
  <c r="J47" i="2"/>
  <c r="H47" i="2"/>
  <c r="Z39" i="2"/>
  <c r="X39" i="2"/>
  <c r="V39" i="2"/>
  <c r="L39" i="2"/>
  <c r="J39" i="2"/>
  <c r="H39" i="2"/>
  <c r="Z37" i="2"/>
  <c r="X37" i="2"/>
  <c r="V37" i="2"/>
  <c r="L37" i="2"/>
  <c r="J37" i="2"/>
  <c r="H37" i="2"/>
  <c r="Z46" i="2"/>
  <c r="X46" i="2"/>
  <c r="V46" i="2"/>
  <c r="L46" i="2"/>
  <c r="J46" i="2"/>
  <c r="H46" i="2"/>
  <c r="Z45" i="2"/>
  <c r="X45" i="2"/>
  <c r="V45" i="2"/>
  <c r="L45" i="2"/>
  <c r="J45" i="2"/>
  <c r="H45" i="2"/>
  <c r="Z43" i="2"/>
  <c r="X43" i="2"/>
  <c r="V43" i="2"/>
  <c r="L43" i="2"/>
  <c r="J43" i="2"/>
  <c r="H43" i="2"/>
  <c r="Z40" i="2"/>
  <c r="X40" i="2"/>
  <c r="V40" i="2"/>
  <c r="L40" i="2"/>
  <c r="J40" i="2"/>
  <c r="H40" i="2"/>
  <c r="Z38" i="2"/>
  <c r="X38" i="2"/>
  <c r="V38" i="2"/>
  <c r="L38" i="2"/>
  <c r="J38" i="2"/>
  <c r="H38" i="2"/>
  <c r="Z41" i="2"/>
  <c r="X41" i="2"/>
  <c r="V41" i="2"/>
  <c r="L41" i="2"/>
  <c r="J41" i="2"/>
  <c r="H41" i="2"/>
  <c r="Z44" i="2"/>
  <c r="X44" i="2"/>
  <c r="V44" i="2"/>
  <c r="L44" i="2"/>
  <c r="J44" i="2"/>
  <c r="H44" i="2"/>
  <c r="Z42" i="2"/>
  <c r="X42" i="2"/>
  <c r="V42" i="2"/>
  <c r="L42" i="2"/>
  <c r="J42" i="2"/>
  <c r="H42" i="2"/>
  <c r="W27" i="2"/>
  <c r="W28" i="2" s="1"/>
  <c r="U27" i="2"/>
  <c r="U28" i="2" s="1"/>
  <c r="S27" i="2"/>
  <c r="S28" i="2" s="1"/>
  <c r="Q27" i="2"/>
  <c r="Q28" i="2" s="1"/>
  <c r="D10" i="2"/>
  <c r="D9" i="2"/>
  <c r="L48" i="2" l="1"/>
  <c r="X48" i="2"/>
  <c r="H48" i="2"/>
  <c r="J48" i="2"/>
  <c r="V48" i="2"/>
  <c r="Z48" i="2"/>
  <c r="Z206" i="1" l="1"/>
  <c r="Z195" i="1"/>
  <c r="Z193" i="1"/>
  <c r="Z191" i="1"/>
  <c r="Z186" i="1"/>
  <c r="Z180" i="1"/>
  <c r="Z140" i="1"/>
  <c r="Z120" i="1"/>
  <c r="Z96" i="1"/>
  <c r="Z36" i="1"/>
  <c r="Y217" i="1"/>
  <c r="Y216" i="1"/>
  <c r="Z214" i="1"/>
  <c r="Z213" i="1"/>
  <c r="Z212" i="1"/>
  <c r="Z211" i="1"/>
  <c r="AM169" i="1"/>
  <c r="AN169" i="1"/>
  <c r="AO169" i="1"/>
  <c r="AM170" i="1"/>
  <c r="AN170" i="1"/>
  <c r="AO170" i="1"/>
  <c r="AM171" i="1"/>
  <c r="AN171" i="1"/>
  <c r="AO171" i="1"/>
  <c r="AM172" i="1"/>
  <c r="AN172" i="1"/>
  <c r="AO172" i="1"/>
  <c r="AM173" i="1"/>
  <c r="AN173" i="1"/>
  <c r="AO173" i="1"/>
  <c r="AM174" i="1"/>
  <c r="AN174" i="1"/>
  <c r="AO174" i="1"/>
  <c r="AM175" i="1"/>
  <c r="AN175" i="1"/>
  <c r="AO175" i="1"/>
  <c r="AM176" i="1"/>
  <c r="AN176" i="1"/>
  <c r="AO176" i="1"/>
  <c r="AM177" i="1"/>
  <c r="AN177" i="1"/>
  <c r="AO177" i="1"/>
  <c r="AM178" i="1"/>
  <c r="AN178" i="1"/>
  <c r="AO178" i="1"/>
  <c r="AM179" i="1"/>
  <c r="AN179" i="1"/>
  <c r="AO179" i="1"/>
  <c r="AM180" i="1"/>
  <c r="AN180" i="1"/>
  <c r="AO180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31" i="1"/>
  <c r="AN131" i="1"/>
  <c r="AO131" i="1"/>
  <c r="AM132" i="1"/>
  <c r="AN132" i="1"/>
  <c r="AO132" i="1"/>
  <c r="AM133" i="1"/>
  <c r="AN133" i="1"/>
  <c r="AO133" i="1"/>
  <c r="AM134" i="1"/>
  <c r="AN134" i="1"/>
  <c r="AO134" i="1"/>
  <c r="AM135" i="1"/>
  <c r="AN135" i="1"/>
  <c r="AO135" i="1"/>
  <c r="AM136" i="1"/>
  <c r="AN136" i="1"/>
  <c r="AO136" i="1"/>
  <c r="AM137" i="1"/>
  <c r="AN137" i="1"/>
  <c r="AO137" i="1"/>
  <c r="AM138" i="1"/>
  <c r="AN138" i="1"/>
  <c r="AO138" i="1"/>
  <c r="AM139" i="1"/>
  <c r="AN139" i="1"/>
  <c r="AO139" i="1"/>
  <c r="AM140" i="1"/>
  <c r="AN140" i="1"/>
  <c r="AO140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72" i="1"/>
  <c r="AN72" i="1"/>
  <c r="AO72" i="1"/>
  <c r="AM73" i="1"/>
  <c r="AN73" i="1"/>
  <c r="AO73" i="1"/>
  <c r="AM74" i="1"/>
  <c r="AN74" i="1"/>
  <c r="AO74" i="1"/>
  <c r="AM75" i="1"/>
  <c r="AN75" i="1"/>
  <c r="AO75" i="1"/>
  <c r="AM76" i="1"/>
  <c r="AN76" i="1"/>
  <c r="AO76" i="1"/>
  <c r="AM77" i="1"/>
  <c r="AN77" i="1"/>
  <c r="AO77" i="1"/>
  <c r="AM78" i="1"/>
  <c r="AN78" i="1"/>
  <c r="AO78" i="1"/>
  <c r="AM79" i="1"/>
  <c r="AN79" i="1"/>
  <c r="AO79" i="1"/>
  <c r="AM80" i="1"/>
  <c r="AN80" i="1"/>
  <c r="AO80" i="1"/>
  <c r="AM81" i="1"/>
  <c r="AN81" i="1"/>
  <c r="AO81" i="1"/>
  <c r="AM82" i="1"/>
  <c r="AN82" i="1"/>
  <c r="AO82" i="1"/>
  <c r="AM83" i="1"/>
  <c r="AN83" i="1"/>
  <c r="AO83" i="1"/>
  <c r="AM84" i="1"/>
  <c r="AN84" i="1"/>
  <c r="AO84" i="1"/>
  <c r="AM85" i="1"/>
  <c r="AN85" i="1"/>
  <c r="AO85" i="1"/>
  <c r="AM86" i="1"/>
  <c r="AN86" i="1"/>
  <c r="AO86" i="1"/>
  <c r="AM87" i="1"/>
  <c r="AN87" i="1"/>
  <c r="AO87" i="1"/>
  <c r="AM88" i="1"/>
  <c r="AN88" i="1"/>
  <c r="AO88" i="1"/>
  <c r="AM89" i="1"/>
  <c r="AN89" i="1"/>
  <c r="AO89" i="1"/>
  <c r="AM90" i="1"/>
  <c r="AN90" i="1"/>
  <c r="AO90" i="1"/>
  <c r="AM91" i="1"/>
  <c r="AN91" i="1"/>
  <c r="AO91" i="1"/>
  <c r="AM92" i="1"/>
  <c r="AN92" i="1"/>
  <c r="AO92" i="1"/>
  <c r="AM93" i="1"/>
  <c r="AN93" i="1"/>
  <c r="AO93" i="1"/>
  <c r="AM94" i="1"/>
  <c r="AN94" i="1"/>
  <c r="AO94" i="1"/>
  <c r="AM95" i="1"/>
  <c r="AN95" i="1"/>
  <c r="AO95" i="1"/>
  <c r="AM96" i="1"/>
  <c r="AN96" i="1"/>
  <c r="AO96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M24" i="1"/>
  <c r="AN24" i="1"/>
  <c r="AO24" i="1"/>
  <c r="AM25" i="1"/>
  <c r="AN25" i="1"/>
  <c r="AO25" i="1"/>
  <c r="AM26" i="1"/>
  <c r="AN26" i="1"/>
  <c r="AO26" i="1"/>
  <c r="AM27" i="1"/>
  <c r="AN27" i="1"/>
  <c r="AO27" i="1"/>
  <c r="AM28" i="1"/>
  <c r="AN28" i="1"/>
  <c r="AO28" i="1"/>
  <c r="AM29" i="1"/>
  <c r="AN29" i="1"/>
  <c r="AO29" i="1"/>
  <c r="AM30" i="1"/>
  <c r="AN30" i="1"/>
  <c r="AO30" i="1"/>
  <c r="AM31" i="1"/>
  <c r="AN31" i="1"/>
  <c r="AO31" i="1"/>
  <c r="AM32" i="1"/>
  <c r="AN32" i="1"/>
  <c r="AO32" i="1"/>
  <c r="AM33" i="1"/>
  <c r="AN33" i="1"/>
  <c r="AO33" i="1"/>
  <c r="AM34" i="1"/>
  <c r="AN34" i="1"/>
  <c r="AO34" i="1"/>
  <c r="AM35" i="1"/>
  <c r="AN35" i="1"/>
  <c r="AO35" i="1"/>
  <c r="AM36" i="1"/>
  <c r="AN36" i="1"/>
  <c r="AO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M208" i="1" l="1"/>
  <c r="AN208" i="1"/>
  <c r="AO208" i="1"/>
  <c r="AM9" i="1"/>
  <c r="AN9" i="1"/>
  <c r="AO9" i="1"/>
  <c r="AM37" i="1"/>
  <c r="AN37" i="1"/>
  <c r="AO37" i="1"/>
  <c r="AM38" i="1"/>
  <c r="AN38" i="1"/>
  <c r="AO38" i="1"/>
  <c r="AM39" i="1"/>
  <c r="AN39" i="1"/>
  <c r="AO39" i="1"/>
  <c r="AM40" i="1"/>
  <c r="AN40" i="1"/>
  <c r="AO40" i="1"/>
  <c r="AM41" i="1"/>
  <c r="AN41" i="1"/>
  <c r="AO41" i="1"/>
  <c r="AM42" i="1"/>
  <c r="AN42" i="1"/>
  <c r="AO42" i="1"/>
  <c r="AM43" i="1"/>
  <c r="AN43" i="1"/>
  <c r="AO43" i="1"/>
  <c r="AM44" i="1"/>
  <c r="AN44" i="1"/>
  <c r="AO44" i="1"/>
  <c r="AM45" i="1"/>
  <c r="AN45" i="1"/>
  <c r="AO45" i="1"/>
  <c r="AM46" i="1"/>
  <c r="AN46" i="1"/>
  <c r="AO46" i="1"/>
  <c r="AM47" i="1"/>
  <c r="AN47" i="1"/>
  <c r="AO47" i="1"/>
  <c r="AM48" i="1"/>
  <c r="AN48" i="1"/>
  <c r="AO48" i="1"/>
  <c r="AM49" i="1"/>
  <c r="AN49" i="1"/>
  <c r="AO49" i="1"/>
  <c r="AM50" i="1"/>
  <c r="AN50" i="1"/>
  <c r="AO50" i="1"/>
  <c r="AM51" i="1"/>
  <c r="AN51" i="1"/>
  <c r="AO51" i="1"/>
  <c r="AM52" i="1"/>
  <c r="AN52" i="1"/>
  <c r="AO52" i="1"/>
  <c r="AM53" i="1"/>
  <c r="AN53" i="1"/>
  <c r="AO53" i="1"/>
  <c r="AM54" i="1"/>
  <c r="AN54" i="1"/>
  <c r="AO54" i="1"/>
  <c r="AM55" i="1"/>
  <c r="AN55" i="1"/>
  <c r="AO55" i="1"/>
  <c r="AM56" i="1"/>
  <c r="AN56" i="1"/>
  <c r="AO56" i="1"/>
  <c r="AM57" i="1"/>
  <c r="AN57" i="1"/>
  <c r="AO57" i="1"/>
  <c r="AM58" i="1"/>
  <c r="AN58" i="1"/>
  <c r="AO58" i="1"/>
  <c r="AM59" i="1"/>
  <c r="AN59" i="1"/>
  <c r="AO59" i="1"/>
  <c r="AM60" i="1"/>
  <c r="AN60" i="1"/>
  <c r="AO60" i="1"/>
  <c r="AM61" i="1"/>
  <c r="AN61" i="1"/>
  <c r="AO61" i="1"/>
  <c r="AM62" i="1"/>
  <c r="AN62" i="1"/>
  <c r="AO62" i="1"/>
  <c r="AM63" i="1"/>
  <c r="AN63" i="1"/>
  <c r="AO63" i="1"/>
  <c r="AM64" i="1"/>
  <c r="AN64" i="1"/>
  <c r="AO64" i="1"/>
  <c r="AM65" i="1"/>
  <c r="AN65" i="1"/>
  <c r="AO65" i="1"/>
  <c r="AM66" i="1"/>
  <c r="AN66" i="1"/>
  <c r="AO66" i="1"/>
  <c r="AM67" i="1"/>
  <c r="AN67" i="1"/>
  <c r="AO67" i="1"/>
  <c r="AM68" i="1"/>
  <c r="AN68" i="1"/>
  <c r="AO68" i="1"/>
  <c r="AM69" i="1"/>
  <c r="AN69" i="1"/>
  <c r="AO69" i="1"/>
  <c r="AM70" i="1"/>
  <c r="AN70" i="1"/>
  <c r="AO70" i="1"/>
  <c r="AM71" i="1"/>
  <c r="AN71" i="1"/>
  <c r="AO71" i="1"/>
  <c r="AM97" i="1"/>
  <c r="AN97" i="1"/>
  <c r="AO97" i="1"/>
  <c r="AM98" i="1"/>
  <c r="AN98" i="1"/>
  <c r="AO98" i="1"/>
  <c r="AM99" i="1"/>
  <c r="AN99" i="1"/>
  <c r="AO99" i="1"/>
  <c r="AM100" i="1"/>
  <c r="AN100" i="1"/>
  <c r="AO100" i="1"/>
  <c r="AM101" i="1"/>
  <c r="AN101" i="1"/>
  <c r="AO101" i="1"/>
  <c r="AM102" i="1"/>
  <c r="AN102" i="1"/>
  <c r="AO102" i="1"/>
  <c r="AM103" i="1"/>
  <c r="AN103" i="1"/>
  <c r="AO103" i="1"/>
  <c r="AM104" i="1"/>
  <c r="AN104" i="1"/>
  <c r="AO104" i="1"/>
  <c r="AM105" i="1"/>
  <c r="AN105" i="1"/>
  <c r="AO105" i="1"/>
  <c r="AM106" i="1"/>
  <c r="AN106" i="1"/>
  <c r="AO106" i="1"/>
  <c r="AM107" i="1"/>
  <c r="AN107" i="1"/>
  <c r="AO107" i="1"/>
  <c r="AM108" i="1"/>
  <c r="AN108" i="1"/>
  <c r="AO108" i="1"/>
  <c r="AM109" i="1"/>
  <c r="AN109" i="1"/>
  <c r="AO109" i="1"/>
  <c r="AM110" i="1"/>
  <c r="AN110" i="1"/>
  <c r="AO110" i="1"/>
  <c r="AM111" i="1"/>
  <c r="AN111" i="1"/>
  <c r="AO111" i="1"/>
  <c r="AM112" i="1"/>
  <c r="AN112" i="1"/>
  <c r="AO112" i="1"/>
  <c r="AM113" i="1"/>
  <c r="AN113" i="1"/>
  <c r="AO113" i="1"/>
  <c r="AM114" i="1"/>
  <c r="AN114" i="1"/>
  <c r="AO114" i="1"/>
  <c r="AM115" i="1"/>
  <c r="AN115" i="1"/>
  <c r="AO115" i="1"/>
  <c r="AM116" i="1"/>
  <c r="AN116" i="1"/>
  <c r="AO116" i="1"/>
  <c r="AM117" i="1"/>
  <c r="AN117" i="1"/>
  <c r="AO117" i="1"/>
  <c r="AM118" i="1"/>
  <c r="AN118" i="1"/>
  <c r="AO118" i="1"/>
  <c r="AM120" i="1"/>
  <c r="AN120" i="1"/>
  <c r="AO120" i="1"/>
  <c r="AM121" i="1"/>
  <c r="AN121" i="1"/>
  <c r="AO121" i="1"/>
  <c r="AM122" i="1"/>
  <c r="AN122" i="1"/>
  <c r="AO122" i="1"/>
  <c r="AM123" i="1"/>
  <c r="AN123" i="1"/>
  <c r="AO123" i="1"/>
  <c r="AM124" i="1"/>
  <c r="AN124" i="1"/>
  <c r="AO124" i="1"/>
  <c r="AM125" i="1"/>
  <c r="AN125" i="1"/>
  <c r="AO125" i="1"/>
  <c r="AM126" i="1"/>
  <c r="AN126" i="1"/>
  <c r="AO126" i="1"/>
  <c r="AM127" i="1"/>
  <c r="AN127" i="1"/>
  <c r="AO127" i="1"/>
  <c r="AM128" i="1"/>
  <c r="AN128" i="1"/>
  <c r="AO128" i="1"/>
  <c r="AM129" i="1"/>
  <c r="AN129" i="1"/>
  <c r="AO129" i="1"/>
  <c r="AM130" i="1"/>
  <c r="AN130" i="1"/>
  <c r="AO130" i="1"/>
  <c r="AM141" i="1"/>
  <c r="AN141" i="1"/>
  <c r="AO141" i="1"/>
  <c r="AM142" i="1"/>
  <c r="AN142" i="1"/>
  <c r="AO142" i="1"/>
  <c r="AM143" i="1"/>
  <c r="AN143" i="1"/>
  <c r="AO143" i="1"/>
  <c r="AM144" i="1"/>
  <c r="AN144" i="1"/>
  <c r="AO144" i="1"/>
  <c r="AM145" i="1"/>
  <c r="AN145" i="1"/>
  <c r="AO145" i="1"/>
  <c r="AM146" i="1"/>
  <c r="AN146" i="1"/>
  <c r="AO146" i="1"/>
  <c r="AM147" i="1"/>
  <c r="AN147" i="1"/>
  <c r="AO147" i="1"/>
  <c r="AM148" i="1"/>
  <c r="AN148" i="1"/>
  <c r="AO148" i="1"/>
  <c r="AM149" i="1"/>
  <c r="AN149" i="1"/>
  <c r="AO149" i="1"/>
  <c r="AM150" i="1"/>
  <c r="AN150" i="1"/>
  <c r="AO150" i="1"/>
  <c r="AM151" i="1"/>
  <c r="AN151" i="1"/>
  <c r="AO151" i="1"/>
  <c r="AM152" i="1"/>
  <c r="AN152" i="1"/>
  <c r="AO152" i="1"/>
  <c r="AM153" i="1"/>
  <c r="AN153" i="1"/>
  <c r="AO153" i="1"/>
  <c r="AM154" i="1"/>
  <c r="AN154" i="1"/>
  <c r="AO154" i="1"/>
  <c r="AM155" i="1"/>
  <c r="AN155" i="1"/>
  <c r="AO155" i="1"/>
  <c r="AM156" i="1"/>
  <c r="AN156" i="1"/>
  <c r="AO156" i="1"/>
  <c r="AM157" i="1"/>
  <c r="AN157" i="1"/>
  <c r="AO157" i="1"/>
  <c r="AM158" i="1"/>
  <c r="AN158" i="1"/>
  <c r="AO158" i="1"/>
  <c r="AM159" i="1"/>
  <c r="AN159" i="1"/>
  <c r="AO159" i="1"/>
  <c r="AM160" i="1"/>
  <c r="AN160" i="1"/>
  <c r="AO160" i="1"/>
  <c r="AM161" i="1"/>
  <c r="AN161" i="1"/>
  <c r="AO161" i="1"/>
  <c r="AM162" i="1"/>
  <c r="AN162" i="1"/>
  <c r="AO162" i="1"/>
  <c r="AM163" i="1"/>
  <c r="AN163" i="1"/>
  <c r="AO163" i="1"/>
  <c r="AM164" i="1"/>
  <c r="AN164" i="1"/>
  <c r="AO164" i="1"/>
  <c r="AM165" i="1"/>
  <c r="AN165" i="1"/>
  <c r="AO165" i="1"/>
  <c r="AM166" i="1"/>
  <c r="AN166" i="1"/>
  <c r="AO166" i="1"/>
  <c r="AM167" i="1"/>
  <c r="AN167" i="1"/>
  <c r="AO167" i="1"/>
  <c r="AM168" i="1"/>
  <c r="AN168" i="1"/>
  <c r="AO168" i="1"/>
  <c r="AM181" i="1"/>
  <c r="AN181" i="1"/>
  <c r="AO181" i="1"/>
  <c r="AM182" i="1"/>
  <c r="AN182" i="1"/>
  <c r="AO182" i="1"/>
  <c r="AM183" i="1"/>
  <c r="AN183" i="1"/>
  <c r="AO183" i="1"/>
  <c r="AM184" i="1"/>
  <c r="AN184" i="1"/>
  <c r="AO184" i="1"/>
  <c r="AM185" i="1"/>
  <c r="AN185" i="1"/>
  <c r="AO185" i="1"/>
  <c r="AM186" i="1"/>
  <c r="AN186" i="1"/>
  <c r="AO186" i="1"/>
  <c r="AM187" i="1"/>
  <c r="AN187" i="1"/>
  <c r="AO187" i="1"/>
  <c r="AM188" i="1"/>
  <c r="AN188" i="1"/>
  <c r="AO188" i="1"/>
  <c r="AM189" i="1"/>
  <c r="AN189" i="1"/>
  <c r="AO189" i="1"/>
  <c r="AM190" i="1"/>
  <c r="AN190" i="1"/>
  <c r="AO190" i="1"/>
  <c r="AM191" i="1"/>
  <c r="AN191" i="1"/>
  <c r="AO191" i="1"/>
  <c r="AM192" i="1"/>
  <c r="AN192" i="1"/>
  <c r="AO192" i="1"/>
  <c r="AM193" i="1"/>
  <c r="AN193" i="1"/>
  <c r="AO193" i="1"/>
  <c r="AM194" i="1"/>
  <c r="AN194" i="1"/>
  <c r="AO194" i="1"/>
  <c r="AM195" i="1"/>
  <c r="AN195" i="1"/>
  <c r="AO195" i="1"/>
  <c r="AM196" i="1"/>
  <c r="AN196" i="1"/>
  <c r="AO196" i="1"/>
  <c r="AM197" i="1"/>
  <c r="AN197" i="1"/>
  <c r="AO197" i="1"/>
  <c r="AM198" i="1"/>
  <c r="AN198" i="1"/>
  <c r="AO198" i="1"/>
  <c r="AM199" i="1"/>
  <c r="AN199" i="1"/>
  <c r="AO199" i="1"/>
  <c r="AM200" i="1"/>
  <c r="AN200" i="1"/>
  <c r="AO200" i="1"/>
  <c r="AM201" i="1"/>
  <c r="AN201" i="1"/>
  <c r="AO201" i="1"/>
  <c r="AM202" i="1"/>
  <c r="AN202" i="1"/>
  <c r="AO202" i="1"/>
  <c r="AM203" i="1"/>
  <c r="AN203" i="1"/>
  <c r="AO203" i="1"/>
  <c r="AM204" i="1"/>
  <c r="AN204" i="1"/>
  <c r="AO204" i="1"/>
  <c r="AM205" i="1"/>
  <c r="AN205" i="1"/>
  <c r="AO205" i="1"/>
  <c r="AM206" i="1"/>
  <c r="AN206" i="1"/>
  <c r="AO206" i="1"/>
  <c r="AN8" i="1"/>
  <c r="AO8" i="1"/>
  <c r="AM8" i="1"/>
  <c r="Y207" i="1"/>
  <c r="X207" i="1"/>
  <c r="AB8" i="1"/>
  <c r="AC8" i="1"/>
  <c r="AD8" i="1"/>
  <c r="AE8" i="1"/>
  <c r="AF8" i="1"/>
  <c r="AG8" i="1"/>
  <c r="AH8" i="1"/>
  <c r="AI8" i="1"/>
  <c r="AJ8" i="1"/>
  <c r="AK8" i="1"/>
  <c r="AL8" i="1"/>
  <c r="AB9" i="1"/>
  <c r="AC9" i="1"/>
  <c r="AD9" i="1"/>
  <c r="AE9" i="1"/>
  <c r="G16" i="2" s="1"/>
  <c r="AF9" i="1"/>
  <c r="AG9" i="1"/>
  <c r="AH9" i="1"/>
  <c r="AI9" i="1"/>
  <c r="K16" i="2" s="1"/>
  <c r="AJ9" i="1"/>
  <c r="AK9" i="1"/>
  <c r="AL9" i="1"/>
  <c r="AB37" i="1"/>
  <c r="AC37" i="1"/>
  <c r="AD37" i="1"/>
  <c r="AE37" i="1"/>
  <c r="AF37" i="1"/>
  <c r="AG37" i="1"/>
  <c r="AH37" i="1"/>
  <c r="AI37" i="1"/>
  <c r="AJ37" i="1"/>
  <c r="AK37" i="1"/>
  <c r="AL37" i="1"/>
  <c r="AB38" i="1"/>
  <c r="AC38" i="1"/>
  <c r="AD38" i="1"/>
  <c r="AE38" i="1"/>
  <c r="AF38" i="1"/>
  <c r="AG38" i="1"/>
  <c r="AH38" i="1"/>
  <c r="AI38" i="1"/>
  <c r="AJ38" i="1"/>
  <c r="AK38" i="1"/>
  <c r="AL38" i="1"/>
  <c r="AB39" i="1"/>
  <c r="AC39" i="1"/>
  <c r="AD39" i="1"/>
  <c r="AE39" i="1"/>
  <c r="AF39" i="1"/>
  <c r="AG39" i="1"/>
  <c r="AH39" i="1"/>
  <c r="AI39" i="1"/>
  <c r="AJ39" i="1"/>
  <c r="AK39" i="1"/>
  <c r="AL39" i="1"/>
  <c r="AB40" i="1"/>
  <c r="AC40" i="1"/>
  <c r="AD40" i="1"/>
  <c r="AE40" i="1"/>
  <c r="AF40" i="1"/>
  <c r="AG40" i="1"/>
  <c r="AH40" i="1"/>
  <c r="AI40" i="1"/>
  <c r="AJ40" i="1"/>
  <c r="AK40" i="1"/>
  <c r="AL40" i="1"/>
  <c r="AB41" i="1"/>
  <c r="AC41" i="1"/>
  <c r="AD41" i="1"/>
  <c r="AE41" i="1"/>
  <c r="AF41" i="1"/>
  <c r="AG41" i="1"/>
  <c r="AH41" i="1"/>
  <c r="AI41" i="1"/>
  <c r="AJ41" i="1"/>
  <c r="AK41" i="1"/>
  <c r="AL41" i="1"/>
  <c r="AB42" i="1"/>
  <c r="AC42" i="1"/>
  <c r="AD42" i="1"/>
  <c r="AE42" i="1"/>
  <c r="AF42" i="1"/>
  <c r="AG42" i="1"/>
  <c r="AH42" i="1"/>
  <c r="AI42" i="1"/>
  <c r="AJ42" i="1"/>
  <c r="AK42" i="1"/>
  <c r="AL42" i="1"/>
  <c r="AB43" i="1"/>
  <c r="AC43" i="1"/>
  <c r="AD43" i="1"/>
  <c r="AE43" i="1"/>
  <c r="AF43" i="1"/>
  <c r="AG43" i="1"/>
  <c r="AH43" i="1"/>
  <c r="AI43" i="1"/>
  <c r="AJ43" i="1"/>
  <c r="AK43" i="1"/>
  <c r="AL43" i="1"/>
  <c r="AB44" i="1"/>
  <c r="AC44" i="1"/>
  <c r="AD44" i="1"/>
  <c r="AE44" i="1"/>
  <c r="AF44" i="1"/>
  <c r="AG44" i="1"/>
  <c r="AH44" i="1"/>
  <c r="AI44" i="1"/>
  <c r="AJ44" i="1"/>
  <c r="AK44" i="1"/>
  <c r="AL44" i="1"/>
  <c r="AB45" i="1"/>
  <c r="AC45" i="1"/>
  <c r="AD45" i="1"/>
  <c r="AE45" i="1"/>
  <c r="AF45" i="1"/>
  <c r="AG45" i="1"/>
  <c r="AH45" i="1"/>
  <c r="AI45" i="1"/>
  <c r="AJ45" i="1"/>
  <c r="AK45" i="1"/>
  <c r="AL45" i="1"/>
  <c r="AB46" i="1"/>
  <c r="AC46" i="1"/>
  <c r="AD46" i="1"/>
  <c r="AE46" i="1"/>
  <c r="AF46" i="1"/>
  <c r="AG46" i="1"/>
  <c r="AH46" i="1"/>
  <c r="AI46" i="1"/>
  <c r="AJ46" i="1"/>
  <c r="AK46" i="1"/>
  <c r="AL46" i="1"/>
  <c r="AB47" i="1"/>
  <c r="AC47" i="1"/>
  <c r="AD47" i="1"/>
  <c r="AE47" i="1"/>
  <c r="AF47" i="1"/>
  <c r="AG47" i="1"/>
  <c r="AH47" i="1"/>
  <c r="AI47" i="1"/>
  <c r="AJ47" i="1"/>
  <c r="AK47" i="1"/>
  <c r="AL47" i="1"/>
  <c r="AB48" i="1"/>
  <c r="AC48" i="1"/>
  <c r="AD48" i="1"/>
  <c r="AE48" i="1"/>
  <c r="AF48" i="1"/>
  <c r="AG48" i="1"/>
  <c r="AH48" i="1"/>
  <c r="AI48" i="1"/>
  <c r="AJ48" i="1"/>
  <c r="AK48" i="1"/>
  <c r="AL48" i="1"/>
  <c r="AB49" i="1"/>
  <c r="AC49" i="1"/>
  <c r="AD49" i="1"/>
  <c r="AE49" i="1"/>
  <c r="AF49" i="1"/>
  <c r="AG49" i="1"/>
  <c r="AH49" i="1"/>
  <c r="AI49" i="1"/>
  <c r="AJ49" i="1"/>
  <c r="AK49" i="1"/>
  <c r="AL49" i="1"/>
  <c r="AB50" i="1"/>
  <c r="AC50" i="1"/>
  <c r="AD50" i="1"/>
  <c r="AE50" i="1"/>
  <c r="AF50" i="1"/>
  <c r="AG50" i="1"/>
  <c r="AH50" i="1"/>
  <c r="AI50" i="1"/>
  <c r="AJ50" i="1"/>
  <c r="AK50" i="1"/>
  <c r="AL50" i="1"/>
  <c r="AB51" i="1"/>
  <c r="AC51" i="1"/>
  <c r="AD51" i="1"/>
  <c r="AE51" i="1"/>
  <c r="AF51" i="1"/>
  <c r="AG51" i="1"/>
  <c r="AH51" i="1"/>
  <c r="AI51" i="1"/>
  <c r="AJ51" i="1"/>
  <c r="AK51" i="1"/>
  <c r="AL51" i="1"/>
  <c r="AB52" i="1"/>
  <c r="AC52" i="1"/>
  <c r="AD52" i="1"/>
  <c r="AE52" i="1"/>
  <c r="AF52" i="1"/>
  <c r="AG52" i="1"/>
  <c r="AH52" i="1"/>
  <c r="AI52" i="1"/>
  <c r="AJ52" i="1"/>
  <c r="AK52" i="1"/>
  <c r="AL52" i="1"/>
  <c r="AB53" i="1"/>
  <c r="AC53" i="1"/>
  <c r="AD53" i="1"/>
  <c r="AE53" i="1"/>
  <c r="AF53" i="1"/>
  <c r="AG53" i="1"/>
  <c r="AH53" i="1"/>
  <c r="AI53" i="1"/>
  <c r="AJ53" i="1"/>
  <c r="AK53" i="1"/>
  <c r="AL53" i="1"/>
  <c r="AB54" i="1"/>
  <c r="AC54" i="1"/>
  <c r="AD54" i="1"/>
  <c r="AE54" i="1"/>
  <c r="AF54" i="1"/>
  <c r="AG54" i="1"/>
  <c r="AH54" i="1"/>
  <c r="AI54" i="1"/>
  <c r="AJ54" i="1"/>
  <c r="AK54" i="1"/>
  <c r="AL54" i="1"/>
  <c r="AB55" i="1"/>
  <c r="AC55" i="1"/>
  <c r="AD55" i="1"/>
  <c r="AE55" i="1"/>
  <c r="AF55" i="1"/>
  <c r="AG55" i="1"/>
  <c r="AH55" i="1"/>
  <c r="AI55" i="1"/>
  <c r="AJ55" i="1"/>
  <c r="AK55" i="1"/>
  <c r="AL55" i="1"/>
  <c r="AB56" i="1"/>
  <c r="AC56" i="1"/>
  <c r="AD56" i="1"/>
  <c r="AE56" i="1"/>
  <c r="AF56" i="1"/>
  <c r="AG56" i="1"/>
  <c r="AH56" i="1"/>
  <c r="AI56" i="1"/>
  <c r="AJ56" i="1"/>
  <c r="AK56" i="1"/>
  <c r="AL56" i="1"/>
  <c r="AB57" i="1"/>
  <c r="AC57" i="1"/>
  <c r="AD57" i="1"/>
  <c r="AE57" i="1"/>
  <c r="AF57" i="1"/>
  <c r="AG57" i="1"/>
  <c r="AH57" i="1"/>
  <c r="AI57" i="1"/>
  <c r="AJ57" i="1"/>
  <c r="AK57" i="1"/>
  <c r="AL57" i="1"/>
  <c r="AB58" i="1"/>
  <c r="AC58" i="1"/>
  <c r="AD58" i="1"/>
  <c r="AE58" i="1"/>
  <c r="AF58" i="1"/>
  <c r="AG58" i="1"/>
  <c r="AH58" i="1"/>
  <c r="AI58" i="1"/>
  <c r="AJ58" i="1"/>
  <c r="AK58" i="1"/>
  <c r="AL58" i="1"/>
  <c r="AB59" i="1"/>
  <c r="AC59" i="1"/>
  <c r="AD59" i="1"/>
  <c r="AE59" i="1"/>
  <c r="AF59" i="1"/>
  <c r="AG59" i="1"/>
  <c r="AH59" i="1"/>
  <c r="AI59" i="1"/>
  <c r="AJ59" i="1"/>
  <c r="AK59" i="1"/>
  <c r="AL59" i="1"/>
  <c r="AB60" i="1"/>
  <c r="AC60" i="1"/>
  <c r="AD60" i="1"/>
  <c r="AE60" i="1"/>
  <c r="AF60" i="1"/>
  <c r="AG60" i="1"/>
  <c r="AH60" i="1"/>
  <c r="AI60" i="1"/>
  <c r="AJ60" i="1"/>
  <c r="AK60" i="1"/>
  <c r="AL60" i="1"/>
  <c r="AB61" i="1"/>
  <c r="AC61" i="1"/>
  <c r="AD61" i="1"/>
  <c r="AE61" i="1"/>
  <c r="AF61" i="1"/>
  <c r="AG61" i="1"/>
  <c r="AH61" i="1"/>
  <c r="AI61" i="1"/>
  <c r="AJ61" i="1"/>
  <c r="AK61" i="1"/>
  <c r="AL61" i="1"/>
  <c r="AB62" i="1"/>
  <c r="AC62" i="1"/>
  <c r="AD62" i="1"/>
  <c r="AE62" i="1"/>
  <c r="AF62" i="1"/>
  <c r="AG62" i="1"/>
  <c r="AH62" i="1"/>
  <c r="AI62" i="1"/>
  <c r="AJ62" i="1"/>
  <c r="AK62" i="1"/>
  <c r="AL62" i="1"/>
  <c r="AB63" i="1"/>
  <c r="AC63" i="1"/>
  <c r="AD63" i="1"/>
  <c r="AE63" i="1"/>
  <c r="AF63" i="1"/>
  <c r="AG63" i="1"/>
  <c r="AH63" i="1"/>
  <c r="AI63" i="1"/>
  <c r="AJ63" i="1"/>
  <c r="AK63" i="1"/>
  <c r="AL63" i="1"/>
  <c r="AB64" i="1"/>
  <c r="AC64" i="1"/>
  <c r="AD64" i="1"/>
  <c r="AE64" i="1"/>
  <c r="AF64" i="1"/>
  <c r="AG64" i="1"/>
  <c r="AH64" i="1"/>
  <c r="AI64" i="1"/>
  <c r="AJ64" i="1"/>
  <c r="AK64" i="1"/>
  <c r="AL64" i="1"/>
  <c r="AB65" i="1"/>
  <c r="AC65" i="1"/>
  <c r="AD65" i="1"/>
  <c r="AE65" i="1"/>
  <c r="AF65" i="1"/>
  <c r="AG65" i="1"/>
  <c r="AH65" i="1"/>
  <c r="AI65" i="1"/>
  <c r="AJ65" i="1"/>
  <c r="AK65" i="1"/>
  <c r="AL65" i="1"/>
  <c r="AB66" i="1"/>
  <c r="AC66" i="1"/>
  <c r="AD66" i="1"/>
  <c r="AE66" i="1"/>
  <c r="AF66" i="1"/>
  <c r="AG66" i="1"/>
  <c r="AH66" i="1"/>
  <c r="AI66" i="1"/>
  <c r="AJ66" i="1"/>
  <c r="AK66" i="1"/>
  <c r="AL66" i="1"/>
  <c r="AB67" i="1"/>
  <c r="AC67" i="1"/>
  <c r="AD67" i="1"/>
  <c r="AE67" i="1"/>
  <c r="AF67" i="1"/>
  <c r="AG67" i="1"/>
  <c r="AH67" i="1"/>
  <c r="AI67" i="1"/>
  <c r="AJ67" i="1"/>
  <c r="AK67" i="1"/>
  <c r="AL67" i="1"/>
  <c r="AB68" i="1"/>
  <c r="AC68" i="1"/>
  <c r="AD68" i="1"/>
  <c r="AE68" i="1"/>
  <c r="AF68" i="1"/>
  <c r="AG68" i="1"/>
  <c r="AH68" i="1"/>
  <c r="AI68" i="1"/>
  <c r="AJ68" i="1"/>
  <c r="AK68" i="1"/>
  <c r="AL68" i="1"/>
  <c r="AB69" i="1"/>
  <c r="AC69" i="1"/>
  <c r="AD69" i="1"/>
  <c r="AE69" i="1"/>
  <c r="AF69" i="1"/>
  <c r="AG69" i="1"/>
  <c r="AH69" i="1"/>
  <c r="AI69" i="1"/>
  <c r="AJ69" i="1"/>
  <c r="AK69" i="1"/>
  <c r="AL69" i="1"/>
  <c r="AB70" i="1"/>
  <c r="AC70" i="1"/>
  <c r="AD70" i="1"/>
  <c r="AE70" i="1"/>
  <c r="AF70" i="1"/>
  <c r="AG70" i="1"/>
  <c r="AH70" i="1"/>
  <c r="AI70" i="1"/>
  <c r="AJ70" i="1"/>
  <c r="AK70" i="1"/>
  <c r="AL70" i="1"/>
  <c r="AB71" i="1"/>
  <c r="AC71" i="1"/>
  <c r="AD71" i="1"/>
  <c r="AE71" i="1"/>
  <c r="AF71" i="1"/>
  <c r="AG71" i="1"/>
  <c r="AH71" i="1"/>
  <c r="AI71" i="1"/>
  <c r="AJ71" i="1"/>
  <c r="AK71" i="1"/>
  <c r="AL71" i="1"/>
  <c r="AB97" i="1"/>
  <c r="AC97" i="1"/>
  <c r="AD97" i="1"/>
  <c r="AE97" i="1"/>
  <c r="AF97" i="1"/>
  <c r="AG97" i="1"/>
  <c r="AH97" i="1"/>
  <c r="AI97" i="1"/>
  <c r="AJ97" i="1"/>
  <c r="AK97" i="1"/>
  <c r="AL97" i="1"/>
  <c r="AB98" i="1"/>
  <c r="AC98" i="1"/>
  <c r="AD98" i="1"/>
  <c r="AE98" i="1"/>
  <c r="AF98" i="1"/>
  <c r="AG98" i="1"/>
  <c r="AH98" i="1"/>
  <c r="AI98" i="1"/>
  <c r="AJ98" i="1"/>
  <c r="AK98" i="1"/>
  <c r="AL98" i="1"/>
  <c r="AB99" i="1"/>
  <c r="AC99" i="1"/>
  <c r="AD99" i="1"/>
  <c r="AE99" i="1"/>
  <c r="AF99" i="1"/>
  <c r="AG99" i="1"/>
  <c r="AH99" i="1"/>
  <c r="AI99" i="1"/>
  <c r="AJ99" i="1"/>
  <c r="AK99" i="1"/>
  <c r="AL99" i="1"/>
  <c r="AB100" i="1"/>
  <c r="AC100" i="1"/>
  <c r="AD100" i="1"/>
  <c r="AE100" i="1"/>
  <c r="AF100" i="1"/>
  <c r="AG100" i="1"/>
  <c r="AH100" i="1"/>
  <c r="AI100" i="1"/>
  <c r="AJ100" i="1"/>
  <c r="AK100" i="1"/>
  <c r="AL100" i="1"/>
  <c r="AB101" i="1"/>
  <c r="AC101" i="1"/>
  <c r="AD101" i="1"/>
  <c r="AE101" i="1"/>
  <c r="AF101" i="1"/>
  <c r="AG101" i="1"/>
  <c r="AH101" i="1"/>
  <c r="AI101" i="1"/>
  <c r="AJ101" i="1"/>
  <c r="AK101" i="1"/>
  <c r="AL101" i="1"/>
  <c r="AB102" i="1"/>
  <c r="AC102" i="1"/>
  <c r="AD102" i="1"/>
  <c r="AE102" i="1"/>
  <c r="AF102" i="1"/>
  <c r="AG102" i="1"/>
  <c r="AH102" i="1"/>
  <c r="AI102" i="1"/>
  <c r="AJ102" i="1"/>
  <c r="AK102" i="1"/>
  <c r="AL102" i="1"/>
  <c r="AB103" i="1"/>
  <c r="AC103" i="1"/>
  <c r="AD103" i="1"/>
  <c r="AE103" i="1"/>
  <c r="AF103" i="1"/>
  <c r="AG103" i="1"/>
  <c r="AH103" i="1"/>
  <c r="AI103" i="1"/>
  <c r="AJ103" i="1"/>
  <c r="AK103" i="1"/>
  <c r="AL103" i="1"/>
  <c r="AB104" i="1"/>
  <c r="AC104" i="1"/>
  <c r="AD104" i="1"/>
  <c r="AE104" i="1"/>
  <c r="AF104" i="1"/>
  <c r="AG104" i="1"/>
  <c r="AH104" i="1"/>
  <c r="AI104" i="1"/>
  <c r="AJ104" i="1"/>
  <c r="AK104" i="1"/>
  <c r="AL104" i="1"/>
  <c r="AB105" i="1"/>
  <c r="AC105" i="1"/>
  <c r="AD105" i="1"/>
  <c r="AE105" i="1"/>
  <c r="AF105" i="1"/>
  <c r="AG105" i="1"/>
  <c r="AH105" i="1"/>
  <c r="AI105" i="1"/>
  <c r="AJ105" i="1"/>
  <c r="AK105" i="1"/>
  <c r="AL105" i="1"/>
  <c r="AB106" i="1"/>
  <c r="AC106" i="1"/>
  <c r="AD106" i="1"/>
  <c r="AE106" i="1"/>
  <c r="AF106" i="1"/>
  <c r="AG106" i="1"/>
  <c r="AH106" i="1"/>
  <c r="AI106" i="1"/>
  <c r="AJ106" i="1"/>
  <c r="AK106" i="1"/>
  <c r="AL106" i="1"/>
  <c r="AB107" i="1"/>
  <c r="AC107" i="1"/>
  <c r="AD107" i="1"/>
  <c r="AE107" i="1"/>
  <c r="AF107" i="1"/>
  <c r="AG107" i="1"/>
  <c r="AH107" i="1"/>
  <c r="AI107" i="1"/>
  <c r="AJ107" i="1"/>
  <c r="AK107" i="1"/>
  <c r="AL107" i="1"/>
  <c r="AB108" i="1"/>
  <c r="AC108" i="1"/>
  <c r="AD108" i="1"/>
  <c r="AE108" i="1"/>
  <c r="AF108" i="1"/>
  <c r="AG108" i="1"/>
  <c r="AH108" i="1"/>
  <c r="AI108" i="1"/>
  <c r="AJ108" i="1"/>
  <c r="AK108" i="1"/>
  <c r="AL108" i="1"/>
  <c r="AB109" i="1"/>
  <c r="AC109" i="1"/>
  <c r="AD109" i="1"/>
  <c r="AE109" i="1"/>
  <c r="AF109" i="1"/>
  <c r="AG109" i="1"/>
  <c r="AH109" i="1"/>
  <c r="AI109" i="1"/>
  <c r="AJ109" i="1"/>
  <c r="AK109" i="1"/>
  <c r="AL109" i="1"/>
  <c r="AB110" i="1"/>
  <c r="AC110" i="1"/>
  <c r="AD110" i="1"/>
  <c r="AE110" i="1"/>
  <c r="AF110" i="1"/>
  <c r="AG110" i="1"/>
  <c r="AH110" i="1"/>
  <c r="AI110" i="1"/>
  <c r="AJ110" i="1"/>
  <c r="AK110" i="1"/>
  <c r="AL110" i="1"/>
  <c r="AB111" i="1"/>
  <c r="AC111" i="1"/>
  <c r="AD111" i="1"/>
  <c r="AE111" i="1"/>
  <c r="AF111" i="1"/>
  <c r="AG111" i="1"/>
  <c r="AH111" i="1"/>
  <c r="AI111" i="1"/>
  <c r="AJ111" i="1"/>
  <c r="AK111" i="1"/>
  <c r="AL111" i="1"/>
  <c r="AB112" i="1"/>
  <c r="AC112" i="1"/>
  <c r="AD112" i="1"/>
  <c r="AE112" i="1"/>
  <c r="AF112" i="1"/>
  <c r="AG112" i="1"/>
  <c r="AH112" i="1"/>
  <c r="AI112" i="1"/>
  <c r="AJ112" i="1"/>
  <c r="AK112" i="1"/>
  <c r="AL112" i="1"/>
  <c r="AB113" i="1"/>
  <c r="AC113" i="1"/>
  <c r="AD113" i="1"/>
  <c r="AE113" i="1"/>
  <c r="AF113" i="1"/>
  <c r="AG113" i="1"/>
  <c r="AH113" i="1"/>
  <c r="AI113" i="1"/>
  <c r="AJ113" i="1"/>
  <c r="AK113" i="1"/>
  <c r="AL113" i="1"/>
  <c r="AB114" i="1"/>
  <c r="AC114" i="1"/>
  <c r="AD114" i="1"/>
  <c r="AE114" i="1"/>
  <c r="AF114" i="1"/>
  <c r="AG114" i="1"/>
  <c r="AH114" i="1"/>
  <c r="AI114" i="1"/>
  <c r="AJ114" i="1"/>
  <c r="AK114" i="1"/>
  <c r="AL114" i="1"/>
  <c r="AB115" i="1"/>
  <c r="AC115" i="1"/>
  <c r="AD115" i="1"/>
  <c r="AE115" i="1"/>
  <c r="AF115" i="1"/>
  <c r="AG115" i="1"/>
  <c r="AH115" i="1"/>
  <c r="AI115" i="1"/>
  <c r="AJ115" i="1"/>
  <c r="AK115" i="1"/>
  <c r="AL115" i="1"/>
  <c r="AB116" i="1"/>
  <c r="AC116" i="1"/>
  <c r="AD116" i="1"/>
  <c r="AE116" i="1"/>
  <c r="AF116" i="1"/>
  <c r="AG116" i="1"/>
  <c r="AH116" i="1"/>
  <c r="AI116" i="1"/>
  <c r="AJ116" i="1"/>
  <c r="AK116" i="1"/>
  <c r="AL116" i="1"/>
  <c r="AB117" i="1"/>
  <c r="AC117" i="1"/>
  <c r="AD117" i="1"/>
  <c r="AE117" i="1"/>
  <c r="AF117" i="1"/>
  <c r="AG117" i="1"/>
  <c r="AH117" i="1"/>
  <c r="AI117" i="1"/>
  <c r="AJ117" i="1"/>
  <c r="AK117" i="1"/>
  <c r="AL117" i="1"/>
  <c r="AB118" i="1"/>
  <c r="AC118" i="1"/>
  <c r="AD118" i="1"/>
  <c r="AE118" i="1"/>
  <c r="AF118" i="1"/>
  <c r="AG118" i="1"/>
  <c r="AH118" i="1"/>
  <c r="AI118" i="1"/>
  <c r="AJ118" i="1"/>
  <c r="AK118" i="1"/>
  <c r="AL118" i="1"/>
  <c r="AB120" i="1"/>
  <c r="AC120" i="1"/>
  <c r="AD120" i="1"/>
  <c r="AE120" i="1"/>
  <c r="AF120" i="1"/>
  <c r="AG120" i="1"/>
  <c r="AH120" i="1"/>
  <c r="AI120" i="1"/>
  <c r="AJ120" i="1"/>
  <c r="AK120" i="1"/>
  <c r="AL120" i="1"/>
  <c r="AB121" i="1"/>
  <c r="AC121" i="1"/>
  <c r="AD121" i="1"/>
  <c r="AE121" i="1"/>
  <c r="AF121" i="1"/>
  <c r="AG121" i="1"/>
  <c r="AH121" i="1"/>
  <c r="AI121" i="1"/>
  <c r="AJ121" i="1"/>
  <c r="AK121" i="1"/>
  <c r="AL121" i="1"/>
  <c r="AB122" i="1"/>
  <c r="AC122" i="1"/>
  <c r="AD122" i="1"/>
  <c r="AE122" i="1"/>
  <c r="AF122" i="1"/>
  <c r="AG122" i="1"/>
  <c r="AH122" i="1"/>
  <c r="AI122" i="1"/>
  <c r="AJ122" i="1"/>
  <c r="AK122" i="1"/>
  <c r="AL122" i="1"/>
  <c r="AB123" i="1"/>
  <c r="AC123" i="1"/>
  <c r="AD123" i="1"/>
  <c r="AE123" i="1"/>
  <c r="AF123" i="1"/>
  <c r="AG123" i="1"/>
  <c r="AH123" i="1"/>
  <c r="AI123" i="1"/>
  <c r="AJ123" i="1"/>
  <c r="AK123" i="1"/>
  <c r="AL123" i="1"/>
  <c r="AB124" i="1"/>
  <c r="AC124" i="1"/>
  <c r="AD124" i="1"/>
  <c r="AE124" i="1"/>
  <c r="AF124" i="1"/>
  <c r="AG124" i="1"/>
  <c r="AH124" i="1"/>
  <c r="AI124" i="1"/>
  <c r="AJ124" i="1"/>
  <c r="AK124" i="1"/>
  <c r="AL124" i="1"/>
  <c r="AB125" i="1"/>
  <c r="AC125" i="1"/>
  <c r="AD125" i="1"/>
  <c r="AE125" i="1"/>
  <c r="AF125" i="1"/>
  <c r="AG125" i="1"/>
  <c r="AH125" i="1"/>
  <c r="AI125" i="1"/>
  <c r="AJ125" i="1"/>
  <c r="AK125" i="1"/>
  <c r="AL125" i="1"/>
  <c r="AB126" i="1"/>
  <c r="AC126" i="1"/>
  <c r="AD126" i="1"/>
  <c r="AE126" i="1"/>
  <c r="AF126" i="1"/>
  <c r="AG126" i="1"/>
  <c r="AH126" i="1"/>
  <c r="AI126" i="1"/>
  <c r="AJ126" i="1"/>
  <c r="AK126" i="1"/>
  <c r="AL126" i="1"/>
  <c r="AB127" i="1"/>
  <c r="AC127" i="1"/>
  <c r="AD127" i="1"/>
  <c r="AE127" i="1"/>
  <c r="AF127" i="1"/>
  <c r="AG127" i="1"/>
  <c r="AH127" i="1"/>
  <c r="AI127" i="1"/>
  <c r="AJ127" i="1"/>
  <c r="AK127" i="1"/>
  <c r="AL127" i="1"/>
  <c r="AB128" i="1"/>
  <c r="AC128" i="1"/>
  <c r="AD128" i="1"/>
  <c r="AE128" i="1"/>
  <c r="AF128" i="1"/>
  <c r="AG128" i="1"/>
  <c r="AH128" i="1"/>
  <c r="AI128" i="1"/>
  <c r="AJ128" i="1"/>
  <c r="AK128" i="1"/>
  <c r="AL128" i="1"/>
  <c r="AB129" i="1"/>
  <c r="AC129" i="1"/>
  <c r="AD129" i="1"/>
  <c r="AE129" i="1"/>
  <c r="AF129" i="1"/>
  <c r="AG129" i="1"/>
  <c r="AH129" i="1"/>
  <c r="AI129" i="1"/>
  <c r="AJ129" i="1"/>
  <c r="AK129" i="1"/>
  <c r="AL129" i="1"/>
  <c r="AB130" i="1"/>
  <c r="AC130" i="1"/>
  <c r="AD130" i="1"/>
  <c r="AE130" i="1"/>
  <c r="AF130" i="1"/>
  <c r="AG130" i="1"/>
  <c r="AH130" i="1"/>
  <c r="AI130" i="1"/>
  <c r="AJ130" i="1"/>
  <c r="AK130" i="1"/>
  <c r="AL130" i="1"/>
  <c r="AB141" i="1"/>
  <c r="AC141" i="1"/>
  <c r="AD141" i="1"/>
  <c r="AE141" i="1"/>
  <c r="AF141" i="1"/>
  <c r="AG141" i="1"/>
  <c r="AH141" i="1"/>
  <c r="AI141" i="1"/>
  <c r="AJ141" i="1"/>
  <c r="AK141" i="1"/>
  <c r="AL141" i="1"/>
  <c r="AB142" i="1"/>
  <c r="AC142" i="1"/>
  <c r="AD142" i="1"/>
  <c r="AE142" i="1"/>
  <c r="AF142" i="1"/>
  <c r="AG142" i="1"/>
  <c r="AH142" i="1"/>
  <c r="AI142" i="1"/>
  <c r="AJ142" i="1"/>
  <c r="AK142" i="1"/>
  <c r="AL142" i="1"/>
  <c r="AB143" i="1"/>
  <c r="AC143" i="1"/>
  <c r="AD143" i="1"/>
  <c r="AE143" i="1"/>
  <c r="AF143" i="1"/>
  <c r="AG143" i="1"/>
  <c r="AH143" i="1"/>
  <c r="AI143" i="1"/>
  <c r="AJ143" i="1"/>
  <c r="AK143" i="1"/>
  <c r="AL143" i="1"/>
  <c r="AB144" i="1"/>
  <c r="AC144" i="1"/>
  <c r="AD144" i="1"/>
  <c r="AE144" i="1"/>
  <c r="AF144" i="1"/>
  <c r="AG144" i="1"/>
  <c r="AH144" i="1"/>
  <c r="AI144" i="1"/>
  <c r="AJ144" i="1"/>
  <c r="AK144" i="1"/>
  <c r="AL144" i="1"/>
  <c r="AB145" i="1"/>
  <c r="AC145" i="1"/>
  <c r="AD145" i="1"/>
  <c r="AE145" i="1"/>
  <c r="AF145" i="1"/>
  <c r="AG145" i="1"/>
  <c r="AH145" i="1"/>
  <c r="AI145" i="1"/>
  <c r="AJ145" i="1"/>
  <c r="AK145" i="1"/>
  <c r="AL145" i="1"/>
  <c r="AB146" i="1"/>
  <c r="AC146" i="1"/>
  <c r="AD146" i="1"/>
  <c r="AE146" i="1"/>
  <c r="AF146" i="1"/>
  <c r="AG146" i="1"/>
  <c r="AH146" i="1"/>
  <c r="AI146" i="1"/>
  <c r="AJ146" i="1"/>
  <c r="AK146" i="1"/>
  <c r="AL146" i="1"/>
  <c r="AB147" i="1"/>
  <c r="AC147" i="1"/>
  <c r="AD147" i="1"/>
  <c r="AE147" i="1"/>
  <c r="AF147" i="1"/>
  <c r="AG147" i="1"/>
  <c r="AH147" i="1"/>
  <c r="AI147" i="1"/>
  <c r="AJ147" i="1"/>
  <c r="AK147" i="1"/>
  <c r="AL147" i="1"/>
  <c r="AB148" i="1"/>
  <c r="AC148" i="1"/>
  <c r="AD148" i="1"/>
  <c r="AE148" i="1"/>
  <c r="AF148" i="1"/>
  <c r="AG148" i="1"/>
  <c r="AH148" i="1"/>
  <c r="AI148" i="1"/>
  <c r="AJ148" i="1"/>
  <c r="AK148" i="1"/>
  <c r="AL148" i="1"/>
  <c r="AB149" i="1"/>
  <c r="AC149" i="1"/>
  <c r="AD149" i="1"/>
  <c r="AE149" i="1"/>
  <c r="AF149" i="1"/>
  <c r="AG149" i="1"/>
  <c r="AH149" i="1"/>
  <c r="AI149" i="1"/>
  <c r="AJ149" i="1"/>
  <c r="AK149" i="1"/>
  <c r="AL149" i="1"/>
  <c r="AB150" i="1"/>
  <c r="AC150" i="1"/>
  <c r="AD150" i="1"/>
  <c r="AE150" i="1"/>
  <c r="AF150" i="1"/>
  <c r="AG150" i="1"/>
  <c r="AH150" i="1"/>
  <c r="AI150" i="1"/>
  <c r="AJ150" i="1"/>
  <c r="AK150" i="1"/>
  <c r="AL150" i="1"/>
  <c r="AB151" i="1"/>
  <c r="AC151" i="1"/>
  <c r="AD151" i="1"/>
  <c r="AE151" i="1"/>
  <c r="AF151" i="1"/>
  <c r="AG151" i="1"/>
  <c r="AH151" i="1"/>
  <c r="AI151" i="1"/>
  <c r="AJ151" i="1"/>
  <c r="AK151" i="1"/>
  <c r="AL151" i="1"/>
  <c r="AB152" i="1"/>
  <c r="AC152" i="1"/>
  <c r="AD152" i="1"/>
  <c r="AE152" i="1"/>
  <c r="AF152" i="1"/>
  <c r="AG152" i="1"/>
  <c r="AH152" i="1"/>
  <c r="AI152" i="1"/>
  <c r="AJ152" i="1"/>
  <c r="AK152" i="1"/>
  <c r="AL152" i="1"/>
  <c r="AB153" i="1"/>
  <c r="AC153" i="1"/>
  <c r="AD153" i="1"/>
  <c r="AE153" i="1"/>
  <c r="AF153" i="1"/>
  <c r="AG153" i="1"/>
  <c r="AH153" i="1"/>
  <c r="AI153" i="1"/>
  <c r="AJ153" i="1"/>
  <c r="AK153" i="1"/>
  <c r="AL153" i="1"/>
  <c r="AB154" i="1"/>
  <c r="AC154" i="1"/>
  <c r="AD154" i="1"/>
  <c r="AE154" i="1"/>
  <c r="AF154" i="1"/>
  <c r="AG154" i="1"/>
  <c r="AH154" i="1"/>
  <c r="AI154" i="1"/>
  <c r="AJ154" i="1"/>
  <c r="AK154" i="1"/>
  <c r="AL154" i="1"/>
  <c r="AB155" i="1"/>
  <c r="AC155" i="1"/>
  <c r="AD155" i="1"/>
  <c r="AE155" i="1"/>
  <c r="AF155" i="1"/>
  <c r="AG155" i="1"/>
  <c r="AH155" i="1"/>
  <c r="AI155" i="1"/>
  <c r="AJ155" i="1"/>
  <c r="AK155" i="1"/>
  <c r="AL155" i="1"/>
  <c r="AB156" i="1"/>
  <c r="AC156" i="1"/>
  <c r="AD156" i="1"/>
  <c r="AE156" i="1"/>
  <c r="AF156" i="1"/>
  <c r="AG156" i="1"/>
  <c r="AH156" i="1"/>
  <c r="AI156" i="1"/>
  <c r="AJ156" i="1"/>
  <c r="AK156" i="1"/>
  <c r="AL156" i="1"/>
  <c r="AB157" i="1"/>
  <c r="AC157" i="1"/>
  <c r="AD157" i="1"/>
  <c r="AE157" i="1"/>
  <c r="AF157" i="1"/>
  <c r="AG157" i="1"/>
  <c r="AH157" i="1"/>
  <c r="AI157" i="1"/>
  <c r="AJ157" i="1"/>
  <c r="AK157" i="1"/>
  <c r="AL157" i="1"/>
  <c r="AB158" i="1"/>
  <c r="AC158" i="1"/>
  <c r="AD158" i="1"/>
  <c r="AE158" i="1"/>
  <c r="AF158" i="1"/>
  <c r="AG158" i="1"/>
  <c r="AH158" i="1"/>
  <c r="AI158" i="1"/>
  <c r="AJ158" i="1"/>
  <c r="AK158" i="1"/>
  <c r="AL158" i="1"/>
  <c r="AB159" i="1"/>
  <c r="AC159" i="1"/>
  <c r="AD159" i="1"/>
  <c r="AE159" i="1"/>
  <c r="AF159" i="1"/>
  <c r="AG159" i="1"/>
  <c r="AH159" i="1"/>
  <c r="AI159" i="1"/>
  <c r="AJ159" i="1"/>
  <c r="AK159" i="1"/>
  <c r="AL159" i="1"/>
  <c r="AB160" i="1"/>
  <c r="AC160" i="1"/>
  <c r="AD160" i="1"/>
  <c r="AE160" i="1"/>
  <c r="AF160" i="1"/>
  <c r="AG160" i="1"/>
  <c r="AH160" i="1"/>
  <c r="AI160" i="1"/>
  <c r="AJ160" i="1"/>
  <c r="AK160" i="1"/>
  <c r="AL160" i="1"/>
  <c r="AB161" i="1"/>
  <c r="AC161" i="1"/>
  <c r="AD161" i="1"/>
  <c r="AE161" i="1"/>
  <c r="AF161" i="1"/>
  <c r="AG161" i="1"/>
  <c r="AH161" i="1"/>
  <c r="AI161" i="1"/>
  <c r="AJ161" i="1"/>
  <c r="AK161" i="1"/>
  <c r="AL161" i="1"/>
  <c r="AB162" i="1"/>
  <c r="AC162" i="1"/>
  <c r="AD162" i="1"/>
  <c r="AE162" i="1"/>
  <c r="AF162" i="1"/>
  <c r="AG162" i="1"/>
  <c r="AH162" i="1"/>
  <c r="AI162" i="1"/>
  <c r="AJ162" i="1"/>
  <c r="AK162" i="1"/>
  <c r="AL162" i="1"/>
  <c r="AB163" i="1"/>
  <c r="AC163" i="1"/>
  <c r="AD163" i="1"/>
  <c r="AE163" i="1"/>
  <c r="AF163" i="1"/>
  <c r="AG163" i="1"/>
  <c r="AH163" i="1"/>
  <c r="AI163" i="1"/>
  <c r="AJ163" i="1"/>
  <c r="AK163" i="1"/>
  <c r="AL163" i="1"/>
  <c r="AB164" i="1"/>
  <c r="AC164" i="1"/>
  <c r="AD164" i="1"/>
  <c r="AE164" i="1"/>
  <c r="AF164" i="1"/>
  <c r="AG164" i="1"/>
  <c r="AH164" i="1"/>
  <c r="AI164" i="1"/>
  <c r="AJ164" i="1"/>
  <c r="AK164" i="1"/>
  <c r="AL164" i="1"/>
  <c r="AB165" i="1"/>
  <c r="AC165" i="1"/>
  <c r="AD165" i="1"/>
  <c r="AE165" i="1"/>
  <c r="AF165" i="1"/>
  <c r="AG165" i="1"/>
  <c r="AH165" i="1"/>
  <c r="AI165" i="1"/>
  <c r="AJ165" i="1"/>
  <c r="AK165" i="1"/>
  <c r="AL165" i="1"/>
  <c r="AB166" i="1"/>
  <c r="AC166" i="1"/>
  <c r="AD166" i="1"/>
  <c r="AE166" i="1"/>
  <c r="AF166" i="1"/>
  <c r="AG166" i="1"/>
  <c r="AH166" i="1"/>
  <c r="AI166" i="1"/>
  <c r="AJ166" i="1"/>
  <c r="AK166" i="1"/>
  <c r="AL166" i="1"/>
  <c r="AB167" i="1"/>
  <c r="AC167" i="1"/>
  <c r="AD167" i="1"/>
  <c r="AE167" i="1"/>
  <c r="AF167" i="1"/>
  <c r="AG167" i="1"/>
  <c r="AH167" i="1"/>
  <c r="AI167" i="1"/>
  <c r="AJ167" i="1"/>
  <c r="AK167" i="1"/>
  <c r="AL167" i="1"/>
  <c r="AB168" i="1"/>
  <c r="AC168" i="1"/>
  <c r="AD168" i="1"/>
  <c r="AE168" i="1"/>
  <c r="AF168" i="1"/>
  <c r="AG168" i="1"/>
  <c r="AH168" i="1"/>
  <c r="AI168" i="1"/>
  <c r="AJ168" i="1"/>
  <c r="AK168" i="1"/>
  <c r="AL168" i="1"/>
  <c r="AB181" i="1"/>
  <c r="AC181" i="1"/>
  <c r="AD181" i="1"/>
  <c r="AE181" i="1"/>
  <c r="AF181" i="1"/>
  <c r="AG181" i="1"/>
  <c r="AH181" i="1"/>
  <c r="AI181" i="1"/>
  <c r="AJ181" i="1"/>
  <c r="AK181" i="1"/>
  <c r="AL181" i="1"/>
  <c r="AB182" i="1"/>
  <c r="AC182" i="1"/>
  <c r="AD182" i="1"/>
  <c r="AE182" i="1"/>
  <c r="AF182" i="1"/>
  <c r="AG182" i="1"/>
  <c r="AH182" i="1"/>
  <c r="AI182" i="1"/>
  <c r="AJ182" i="1"/>
  <c r="AK182" i="1"/>
  <c r="AL182" i="1"/>
  <c r="AB183" i="1"/>
  <c r="AC183" i="1"/>
  <c r="AD183" i="1"/>
  <c r="AE183" i="1"/>
  <c r="AF183" i="1"/>
  <c r="AG183" i="1"/>
  <c r="AH183" i="1"/>
  <c r="AI183" i="1"/>
  <c r="AJ183" i="1"/>
  <c r="AK183" i="1"/>
  <c r="AL183" i="1"/>
  <c r="AB184" i="1"/>
  <c r="AC184" i="1"/>
  <c r="AD184" i="1"/>
  <c r="AE184" i="1"/>
  <c r="G21" i="2" s="1"/>
  <c r="AF184" i="1"/>
  <c r="AG184" i="1"/>
  <c r="AH184" i="1"/>
  <c r="AI184" i="1"/>
  <c r="K21" i="2" s="1"/>
  <c r="AJ184" i="1"/>
  <c r="AK184" i="1"/>
  <c r="AL184" i="1"/>
  <c r="AB185" i="1"/>
  <c r="AC185" i="1"/>
  <c r="AD185" i="1"/>
  <c r="AE185" i="1"/>
  <c r="AF185" i="1"/>
  <c r="AG185" i="1"/>
  <c r="AH185" i="1"/>
  <c r="AI185" i="1"/>
  <c r="AJ185" i="1"/>
  <c r="AK185" i="1"/>
  <c r="AL185" i="1"/>
  <c r="AB186" i="1"/>
  <c r="AC186" i="1"/>
  <c r="AD186" i="1"/>
  <c r="AE186" i="1"/>
  <c r="AF186" i="1"/>
  <c r="AG186" i="1"/>
  <c r="AH186" i="1"/>
  <c r="AI186" i="1"/>
  <c r="AJ186" i="1"/>
  <c r="AK186" i="1"/>
  <c r="AL186" i="1"/>
  <c r="AB187" i="1"/>
  <c r="AC187" i="1"/>
  <c r="AD187" i="1"/>
  <c r="AE187" i="1"/>
  <c r="AF187" i="1"/>
  <c r="AG187" i="1"/>
  <c r="AH187" i="1"/>
  <c r="AI187" i="1"/>
  <c r="AJ187" i="1"/>
  <c r="AK187" i="1"/>
  <c r="AL187" i="1"/>
  <c r="AB188" i="1"/>
  <c r="AC188" i="1"/>
  <c r="AD188" i="1"/>
  <c r="AE188" i="1"/>
  <c r="AF188" i="1"/>
  <c r="AG188" i="1"/>
  <c r="AH188" i="1"/>
  <c r="AI188" i="1"/>
  <c r="AJ188" i="1"/>
  <c r="AK188" i="1"/>
  <c r="AL188" i="1"/>
  <c r="AB189" i="1"/>
  <c r="AC189" i="1"/>
  <c r="AD189" i="1"/>
  <c r="AE189" i="1"/>
  <c r="AF189" i="1"/>
  <c r="AG189" i="1"/>
  <c r="AH189" i="1"/>
  <c r="AI189" i="1"/>
  <c r="AJ189" i="1"/>
  <c r="AK189" i="1"/>
  <c r="AL189" i="1"/>
  <c r="AB190" i="1"/>
  <c r="AC190" i="1"/>
  <c r="AD190" i="1"/>
  <c r="AE190" i="1"/>
  <c r="AF190" i="1"/>
  <c r="AG190" i="1"/>
  <c r="AH190" i="1"/>
  <c r="AI190" i="1"/>
  <c r="AJ190" i="1"/>
  <c r="AK190" i="1"/>
  <c r="AL190" i="1"/>
  <c r="AB191" i="1"/>
  <c r="AC191" i="1"/>
  <c r="AD191" i="1"/>
  <c r="AE191" i="1"/>
  <c r="AF191" i="1"/>
  <c r="AG191" i="1"/>
  <c r="AH191" i="1"/>
  <c r="AI191" i="1"/>
  <c r="AJ191" i="1"/>
  <c r="AK191" i="1"/>
  <c r="AL191" i="1"/>
  <c r="AB192" i="1"/>
  <c r="AC192" i="1"/>
  <c r="E23" i="2" s="1"/>
  <c r="AD192" i="1"/>
  <c r="F23" i="2" s="1"/>
  <c r="AE192" i="1"/>
  <c r="G23" i="2" s="1"/>
  <c r="AF192" i="1"/>
  <c r="AG192" i="1"/>
  <c r="I23" i="2" s="1"/>
  <c r="AH192" i="1"/>
  <c r="J23" i="2" s="1"/>
  <c r="AI192" i="1"/>
  <c r="K23" i="2" s="1"/>
  <c r="AJ192" i="1"/>
  <c r="AK192" i="1"/>
  <c r="AL192" i="1"/>
  <c r="AB193" i="1"/>
  <c r="AC193" i="1"/>
  <c r="AD193" i="1"/>
  <c r="AE193" i="1"/>
  <c r="AF193" i="1"/>
  <c r="AG193" i="1"/>
  <c r="AH193" i="1"/>
  <c r="AI193" i="1"/>
  <c r="AJ193" i="1"/>
  <c r="AK193" i="1"/>
  <c r="AL193" i="1"/>
  <c r="AB194" i="1"/>
  <c r="AC194" i="1"/>
  <c r="AD194" i="1"/>
  <c r="AE194" i="1"/>
  <c r="AF194" i="1"/>
  <c r="AG194" i="1"/>
  <c r="AH194" i="1"/>
  <c r="AI194" i="1"/>
  <c r="AJ194" i="1"/>
  <c r="AK194" i="1"/>
  <c r="AL194" i="1"/>
  <c r="AB195" i="1"/>
  <c r="AC195" i="1"/>
  <c r="AD195" i="1"/>
  <c r="F24" i="2" s="1"/>
  <c r="AE195" i="1"/>
  <c r="AF195" i="1"/>
  <c r="AG195" i="1"/>
  <c r="AH195" i="1"/>
  <c r="J24" i="2" s="1"/>
  <c r="AI195" i="1"/>
  <c r="AJ195" i="1"/>
  <c r="AK195" i="1"/>
  <c r="AL195" i="1"/>
  <c r="AB196" i="1"/>
  <c r="D25" i="2" s="1"/>
  <c r="AC196" i="1"/>
  <c r="E25" i="2" s="1"/>
  <c r="AD196" i="1"/>
  <c r="F25" i="2" s="1"/>
  <c r="AE196" i="1"/>
  <c r="G25" i="2" s="1"/>
  <c r="AF196" i="1"/>
  <c r="H25" i="2" s="1"/>
  <c r="AG196" i="1"/>
  <c r="I25" i="2" s="1"/>
  <c r="AH196" i="1"/>
  <c r="J25" i="2" s="1"/>
  <c r="AI196" i="1"/>
  <c r="K25" i="2" s="1"/>
  <c r="AJ196" i="1"/>
  <c r="AK196" i="1"/>
  <c r="AL196" i="1"/>
  <c r="AB197" i="1"/>
  <c r="AC197" i="1"/>
  <c r="AD197" i="1"/>
  <c r="AE197" i="1"/>
  <c r="AF197" i="1"/>
  <c r="AG197" i="1"/>
  <c r="AH197" i="1"/>
  <c r="AI197" i="1"/>
  <c r="AJ197" i="1"/>
  <c r="AK197" i="1"/>
  <c r="AL197" i="1"/>
  <c r="AB198" i="1"/>
  <c r="AC198" i="1"/>
  <c r="AD198" i="1"/>
  <c r="AE198" i="1"/>
  <c r="AF198" i="1"/>
  <c r="AG198" i="1"/>
  <c r="AH198" i="1"/>
  <c r="AI198" i="1"/>
  <c r="AJ198" i="1"/>
  <c r="AK198" i="1"/>
  <c r="AL198" i="1"/>
  <c r="AB199" i="1"/>
  <c r="AC199" i="1"/>
  <c r="AD199" i="1"/>
  <c r="AE199" i="1"/>
  <c r="AF199" i="1"/>
  <c r="AG199" i="1"/>
  <c r="AH199" i="1"/>
  <c r="AI199" i="1"/>
  <c r="AJ199" i="1"/>
  <c r="AK199" i="1"/>
  <c r="AL199" i="1"/>
  <c r="AB200" i="1"/>
  <c r="AC200" i="1"/>
  <c r="AD200" i="1"/>
  <c r="AE200" i="1"/>
  <c r="AF200" i="1"/>
  <c r="AG200" i="1"/>
  <c r="AH200" i="1"/>
  <c r="AI200" i="1"/>
  <c r="AJ200" i="1"/>
  <c r="AK200" i="1"/>
  <c r="AL200" i="1"/>
  <c r="AB201" i="1"/>
  <c r="AC201" i="1"/>
  <c r="AD201" i="1"/>
  <c r="AE201" i="1"/>
  <c r="AF201" i="1"/>
  <c r="AG201" i="1"/>
  <c r="AH201" i="1"/>
  <c r="AI201" i="1"/>
  <c r="AJ201" i="1"/>
  <c r="AK201" i="1"/>
  <c r="AL201" i="1"/>
  <c r="AB202" i="1"/>
  <c r="AC202" i="1"/>
  <c r="AD202" i="1"/>
  <c r="AE202" i="1"/>
  <c r="AF202" i="1"/>
  <c r="AG202" i="1"/>
  <c r="AH202" i="1"/>
  <c r="AI202" i="1"/>
  <c r="AJ202" i="1"/>
  <c r="AK202" i="1"/>
  <c r="AL202" i="1"/>
  <c r="AB203" i="1"/>
  <c r="AC203" i="1"/>
  <c r="AD203" i="1"/>
  <c r="AE203" i="1"/>
  <c r="AF203" i="1"/>
  <c r="AG203" i="1"/>
  <c r="AH203" i="1"/>
  <c r="AI203" i="1"/>
  <c r="AJ203" i="1"/>
  <c r="AK203" i="1"/>
  <c r="AL203" i="1"/>
  <c r="AB204" i="1"/>
  <c r="AC204" i="1"/>
  <c r="AD204" i="1"/>
  <c r="AE204" i="1"/>
  <c r="AF204" i="1"/>
  <c r="AG204" i="1"/>
  <c r="AH204" i="1"/>
  <c r="AI204" i="1"/>
  <c r="AJ204" i="1"/>
  <c r="AK204" i="1"/>
  <c r="AL204" i="1"/>
  <c r="AB205" i="1"/>
  <c r="AC205" i="1"/>
  <c r="AD205" i="1"/>
  <c r="AE205" i="1"/>
  <c r="AF205" i="1"/>
  <c r="AG205" i="1"/>
  <c r="AH205" i="1"/>
  <c r="AI205" i="1"/>
  <c r="AJ205" i="1"/>
  <c r="AK205" i="1"/>
  <c r="AL205" i="1"/>
  <c r="AB206" i="1"/>
  <c r="AC206" i="1"/>
  <c r="AD206" i="1"/>
  <c r="AE206" i="1"/>
  <c r="AF206" i="1"/>
  <c r="AG206" i="1"/>
  <c r="AH206" i="1"/>
  <c r="AI206" i="1"/>
  <c r="AJ206" i="1"/>
  <c r="AK206" i="1"/>
  <c r="AL206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20" i="1"/>
  <c r="AA121" i="1"/>
  <c r="AA122" i="1"/>
  <c r="AA123" i="1"/>
  <c r="AA124" i="1"/>
  <c r="AA125" i="1"/>
  <c r="AA126" i="1"/>
  <c r="AA127" i="1"/>
  <c r="AA128" i="1"/>
  <c r="AA129" i="1"/>
  <c r="AA13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C24" i="2" s="1"/>
  <c r="AA196" i="1"/>
  <c r="C25" i="2" s="1"/>
  <c r="AA197" i="1"/>
  <c r="AA198" i="1"/>
  <c r="AA199" i="1"/>
  <c r="AA200" i="1"/>
  <c r="AA201" i="1"/>
  <c r="AA202" i="1"/>
  <c r="AA203" i="1"/>
  <c r="AA204" i="1"/>
  <c r="AA205" i="1"/>
  <c r="AA206" i="1"/>
  <c r="AA9" i="1"/>
  <c r="C16" i="2" s="1"/>
  <c r="AA37" i="1"/>
  <c r="AA38" i="1"/>
  <c r="AA39" i="1"/>
  <c r="AA40" i="1"/>
  <c r="AA41" i="1"/>
  <c r="AA42" i="1"/>
  <c r="G17" i="2" l="1"/>
  <c r="I17" i="2"/>
  <c r="H17" i="2"/>
  <c r="D17" i="2"/>
  <c r="AT118" i="1"/>
  <c r="AR95" i="1"/>
  <c r="AT95" i="1"/>
  <c r="AS95" i="1"/>
  <c r="C17" i="2"/>
  <c r="K17" i="2"/>
  <c r="J16" i="2"/>
  <c r="F16" i="2"/>
  <c r="F27" i="2" s="1"/>
  <c r="F28" i="2" s="1"/>
  <c r="J17" i="2"/>
  <c r="F17" i="2"/>
  <c r="I16" i="2"/>
  <c r="E16" i="2"/>
  <c r="E17" i="2"/>
  <c r="H16" i="2"/>
  <c r="D16" i="2"/>
  <c r="J19" i="2"/>
  <c r="I18" i="2"/>
  <c r="AT139" i="1"/>
  <c r="AS118" i="1"/>
  <c r="K26" i="2"/>
  <c r="F22" i="2"/>
  <c r="J26" i="2"/>
  <c r="I24" i="2"/>
  <c r="E22" i="2"/>
  <c r="J21" i="2"/>
  <c r="I19" i="2"/>
  <c r="H18" i="2"/>
  <c r="C22" i="2"/>
  <c r="C19" i="2"/>
  <c r="E26" i="2"/>
  <c r="H24" i="2"/>
  <c r="D22" i="2"/>
  <c r="I21" i="2"/>
  <c r="J20" i="2"/>
  <c r="H19" i="2"/>
  <c r="K18" i="2"/>
  <c r="G18" i="2"/>
  <c r="BA9" i="1"/>
  <c r="AZ9" i="1"/>
  <c r="AY9" i="1"/>
  <c r="AT35" i="1"/>
  <c r="AS139" i="1"/>
  <c r="AR118" i="1"/>
  <c r="G26" i="2"/>
  <c r="J22" i="2"/>
  <c r="F19" i="2"/>
  <c r="E18" i="2"/>
  <c r="AT9" i="1"/>
  <c r="AS9" i="1"/>
  <c r="AR35" i="1"/>
  <c r="C26" i="2"/>
  <c r="C23" i="2"/>
  <c r="C21" i="2"/>
  <c r="F26" i="2"/>
  <c r="E24" i="2"/>
  <c r="I22" i="2"/>
  <c r="F21" i="2"/>
  <c r="E19" i="2"/>
  <c r="D18" i="2"/>
  <c r="I26" i="2"/>
  <c r="D24" i="2"/>
  <c r="H22" i="2"/>
  <c r="E21" i="2"/>
  <c r="F20" i="2"/>
  <c r="D19" i="2"/>
  <c r="C18" i="2"/>
  <c r="H26" i="2"/>
  <c r="D26" i="2"/>
  <c r="K24" i="2"/>
  <c r="G24" i="2"/>
  <c r="H23" i="2"/>
  <c r="D23" i="2"/>
  <c r="K22" i="2"/>
  <c r="G22" i="2"/>
  <c r="H21" i="2"/>
  <c r="D21" i="2"/>
  <c r="K19" i="2"/>
  <c r="G19" i="2"/>
  <c r="J18" i="2"/>
  <c r="F18" i="2"/>
  <c r="AX9" i="1"/>
  <c r="AS35" i="1"/>
  <c r="AW9" i="1"/>
  <c r="AV9" i="1"/>
  <c r="AU9" i="1"/>
  <c r="AR139" i="1"/>
  <c r="E20" i="2"/>
  <c r="AT179" i="1"/>
  <c r="I20" i="2"/>
  <c r="C20" i="2"/>
  <c r="H20" i="2"/>
  <c r="D20" i="2"/>
  <c r="AS179" i="1"/>
  <c r="K20" i="2"/>
  <c r="G20" i="2"/>
  <c r="AR179" i="1"/>
  <c r="AM213" i="1"/>
  <c r="AO213" i="1"/>
  <c r="AN213" i="1"/>
  <c r="AN211" i="1"/>
  <c r="AM211" i="1"/>
  <c r="AO211" i="1"/>
  <c r="AN212" i="1"/>
  <c r="AK207" i="1"/>
  <c r="AK208" i="1" s="1"/>
  <c r="AG207" i="1"/>
  <c r="AG208" i="1" s="1"/>
  <c r="AC207" i="1"/>
  <c r="AC208" i="1" s="1"/>
  <c r="AM210" i="1"/>
  <c r="AO210" i="1"/>
  <c r="AN210" i="1"/>
  <c r="AJ208" i="1"/>
  <c r="AF207" i="1"/>
  <c r="AF208" i="1" s="1"/>
  <c r="AB207" i="1"/>
  <c r="AB208" i="1" s="1"/>
  <c r="AA207" i="1"/>
  <c r="AA208" i="1" s="1"/>
  <c r="AI207" i="1"/>
  <c r="AI208" i="1" s="1"/>
  <c r="AE207" i="1"/>
  <c r="AE208" i="1" s="1"/>
  <c r="AL207" i="1"/>
  <c r="AL208" i="1" s="1"/>
  <c r="AH207" i="1"/>
  <c r="AH208" i="1" s="1"/>
  <c r="AD207" i="1"/>
  <c r="AD208" i="1" s="1"/>
  <c r="G27" i="2" l="1"/>
  <c r="G28" i="2" s="1"/>
  <c r="I27" i="2"/>
  <c r="I28" i="2" s="1"/>
  <c r="K27" i="2"/>
  <c r="K28" i="2" s="1"/>
  <c r="C27" i="2"/>
  <c r="C28" i="2" s="1"/>
  <c r="J27" i="2"/>
  <c r="J28" i="2" s="1"/>
  <c r="D27" i="2"/>
  <c r="D28" i="2" s="1"/>
  <c r="E27" i="2"/>
  <c r="E28" i="2" s="1"/>
  <c r="H27" i="2"/>
  <c r="H28" i="2" s="1"/>
</calcChain>
</file>

<file path=xl/sharedStrings.xml><?xml version="1.0" encoding="utf-8"?>
<sst xmlns="http://schemas.openxmlformats.org/spreadsheetml/2006/main" count="1736" uniqueCount="790">
  <si>
    <t>Протокол проверки результатов государственной итоговой аттестации обучающихся, освоивших основные образовательные программы основного общего образования в 2022 г.</t>
  </si>
  <si>
    <t>47 - Ленинградская область</t>
  </si>
  <si>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</si>
  <si>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</si>
  <si>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</si>
  <si>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</si>
  <si>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</si>
  <si>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</si>
  <si>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</si>
  <si>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</si>
  <si>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</si>
  <si>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</si>
  <si>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</si>
  <si>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</si>
  <si>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</si>
  <si>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</si>
  <si>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</si>
  <si>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9Б</t>
  </si>
  <si>
    <t>Бибиков</t>
  </si>
  <si>
    <t>Артём</t>
  </si>
  <si>
    <t>Андреевич</t>
  </si>
  <si>
    <t>4120</t>
  </si>
  <si>
    <t>046519</t>
  </si>
  <si>
    <t>-+-++-+--++-</t>
  </si>
  <si>
    <t>1(2)2(3)0(2)</t>
  </si>
  <si>
    <t>Михайлов</t>
  </si>
  <si>
    <t>Кирилл</t>
  </si>
  <si>
    <t>Александрович</t>
  </si>
  <si>
    <t>097386</t>
  </si>
  <si>
    <t>+--++----+++</t>
  </si>
  <si>
    <t>0(2)3(3)0(2)</t>
  </si>
  <si>
    <t>9А</t>
  </si>
  <si>
    <t>Михайлова</t>
  </si>
  <si>
    <t>Анастасия</t>
  </si>
  <si>
    <t>Юрьевна</t>
  </si>
  <si>
    <t>152740</t>
  </si>
  <si>
    <t>++-+--+---+-</t>
  </si>
  <si>
    <t>1(2)0(3)0(2)</t>
  </si>
  <si>
    <t>Москаленко</t>
  </si>
  <si>
    <t>Иван</t>
  </si>
  <si>
    <t>097921</t>
  </si>
  <si>
    <t>+++++-+++-+-</t>
  </si>
  <si>
    <t>1(2)3(3)2(2)</t>
  </si>
  <si>
    <t>Овезлиева</t>
  </si>
  <si>
    <t>Наталия</t>
  </si>
  <si>
    <t>Максимовна</t>
  </si>
  <si>
    <t>124703</t>
  </si>
  <si>
    <t>++--+----+++</t>
  </si>
  <si>
    <t>Оськина</t>
  </si>
  <si>
    <t>Екатерина</t>
  </si>
  <si>
    <t>Романовна</t>
  </si>
  <si>
    <t>097340</t>
  </si>
  <si>
    <t>++-++---++--</t>
  </si>
  <si>
    <t>1(2)2(3)2(2)</t>
  </si>
  <si>
    <t>Папулов</t>
  </si>
  <si>
    <t>Андрей</t>
  </si>
  <si>
    <t>Дмитриевич</t>
  </si>
  <si>
    <t>124571</t>
  </si>
  <si>
    <t>++-++++-++++</t>
  </si>
  <si>
    <t>2(2)3(3)2(2)</t>
  </si>
  <si>
    <t>Меркушин</t>
  </si>
  <si>
    <t>Артем</t>
  </si>
  <si>
    <t>Алексеевич</t>
  </si>
  <si>
    <t>069311</t>
  </si>
  <si>
    <t>+----++---+-</t>
  </si>
  <si>
    <t>Парфенова</t>
  </si>
  <si>
    <t>Елизавета</t>
  </si>
  <si>
    <t>Николаевна</t>
  </si>
  <si>
    <t>069184</t>
  </si>
  <si>
    <t>+++++-++++++</t>
  </si>
  <si>
    <t>Пиратов</t>
  </si>
  <si>
    <t>Максим</t>
  </si>
  <si>
    <t>Владимирович</t>
  </si>
  <si>
    <t>125350</t>
  </si>
  <si>
    <t>+++++-+---+-</t>
  </si>
  <si>
    <t>1(2)1(3)0(2)</t>
  </si>
  <si>
    <t>Предин</t>
  </si>
  <si>
    <t>Никита</t>
  </si>
  <si>
    <t>046773</t>
  </si>
  <si>
    <t>++-++-+-++++</t>
  </si>
  <si>
    <t>Силютина</t>
  </si>
  <si>
    <t>Анна</t>
  </si>
  <si>
    <t>Алексеевна</t>
  </si>
  <si>
    <t>068875</t>
  </si>
  <si>
    <t>+++++++-++++</t>
  </si>
  <si>
    <t>Суханова</t>
  </si>
  <si>
    <t>Виктория</t>
  </si>
  <si>
    <t>Денисовна</t>
  </si>
  <si>
    <t>125027</t>
  </si>
  <si>
    <t>++--++++++--</t>
  </si>
  <si>
    <t>1(2)0(3)2(2)</t>
  </si>
  <si>
    <t>Трофимова</t>
  </si>
  <si>
    <t>Дарья</t>
  </si>
  <si>
    <t>124649</t>
  </si>
  <si>
    <t>++-++-+--+++</t>
  </si>
  <si>
    <t>1(2)1(3)2(2)</t>
  </si>
  <si>
    <t>Угрюмова</t>
  </si>
  <si>
    <t>Софья</t>
  </si>
  <si>
    <t>Александровна</t>
  </si>
  <si>
    <t>069443</t>
  </si>
  <si>
    <t>Петров</t>
  </si>
  <si>
    <t>Егор</t>
  </si>
  <si>
    <t>046495</t>
  </si>
  <si>
    <t>---++++--++-</t>
  </si>
  <si>
    <t>Шкляревич</t>
  </si>
  <si>
    <t>152629</t>
  </si>
  <si>
    <t>Мережко</t>
  </si>
  <si>
    <t>Андреевна</t>
  </si>
  <si>
    <t>097894</t>
  </si>
  <si>
    <t>Максимов</t>
  </si>
  <si>
    <t>Антон</t>
  </si>
  <si>
    <t>Сергеевич</t>
  </si>
  <si>
    <t>124384</t>
  </si>
  <si>
    <t>+++++++++-++</t>
  </si>
  <si>
    <t>Бойков</t>
  </si>
  <si>
    <t>Павлович</t>
  </si>
  <si>
    <t>069539</t>
  </si>
  <si>
    <t>++-++++--+++</t>
  </si>
  <si>
    <t>Васильев</t>
  </si>
  <si>
    <t>152602</t>
  </si>
  <si>
    <t>++++-++++---</t>
  </si>
  <si>
    <t>Воронина</t>
  </si>
  <si>
    <t>Александра</t>
  </si>
  <si>
    <t>097926</t>
  </si>
  <si>
    <t>+++++-+---++</t>
  </si>
  <si>
    <t>Дудкина</t>
  </si>
  <si>
    <t>Сергеевна</t>
  </si>
  <si>
    <t>069138</t>
  </si>
  <si>
    <t>+++++-+-+++-</t>
  </si>
  <si>
    <t>1(2)1(3)1(2)</t>
  </si>
  <si>
    <t>Ефимов</t>
  </si>
  <si>
    <t>Тимофей</t>
  </si>
  <si>
    <t>125256</t>
  </si>
  <si>
    <t>-+-++-+-+---</t>
  </si>
  <si>
    <t>1(2)3(3)0(2)</t>
  </si>
  <si>
    <t>Журавлев</t>
  </si>
  <si>
    <t>046815</t>
  </si>
  <si>
    <t>Марков</t>
  </si>
  <si>
    <t>Денис</t>
  </si>
  <si>
    <t>4121</t>
  </si>
  <si>
    <t>187242</t>
  </si>
  <si>
    <t>+--++-+-+-++</t>
  </si>
  <si>
    <t>Иванов</t>
  </si>
  <si>
    <t>Алексей</t>
  </si>
  <si>
    <t>124661</t>
  </si>
  <si>
    <t>+++++-+++-++</t>
  </si>
  <si>
    <t>Комарова</t>
  </si>
  <si>
    <t>Анжелика</t>
  </si>
  <si>
    <t>Валерьевна</t>
  </si>
  <si>
    <t>069268</t>
  </si>
  <si>
    <t>+++++++++++-</t>
  </si>
  <si>
    <t>2(2)3(3)0(2)</t>
  </si>
  <si>
    <t>Конохова</t>
  </si>
  <si>
    <t>Ксения</t>
  </si>
  <si>
    <t>208096</t>
  </si>
  <si>
    <t>Костин</t>
  </si>
  <si>
    <t>Павел</t>
  </si>
  <si>
    <t>Иванович</t>
  </si>
  <si>
    <t>097388</t>
  </si>
  <si>
    <t>Котенок</t>
  </si>
  <si>
    <t>Полина</t>
  </si>
  <si>
    <t>125003</t>
  </si>
  <si>
    <t>++++--+---+-</t>
  </si>
  <si>
    <t>Кутенец</t>
  </si>
  <si>
    <t>Ярослав</t>
  </si>
  <si>
    <t>097896</t>
  </si>
  <si>
    <t>+++++-++-+++</t>
  </si>
  <si>
    <t>Макаров</t>
  </si>
  <si>
    <t>162882</t>
  </si>
  <si>
    <t>+++++++--++-</t>
  </si>
  <si>
    <t>2(2)2(3)2(2)</t>
  </si>
  <si>
    <t>Коведяева</t>
  </si>
  <si>
    <t>097437</t>
  </si>
  <si>
    <t>++-++-+-+-+-</t>
  </si>
  <si>
    <t>Яковлев</t>
  </si>
  <si>
    <t>068964</t>
  </si>
  <si>
    <t>++++++++++++</t>
  </si>
  <si>
    <t>Средние</t>
  </si>
  <si>
    <t>Всего участников</t>
  </si>
  <si>
    <t>Боксан</t>
  </si>
  <si>
    <t>Виктор</t>
  </si>
  <si>
    <t>069458</t>
  </si>
  <si>
    <t>+++-+++-++++</t>
  </si>
  <si>
    <t>Зинковский</t>
  </si>
  <si>
    <t>Витальевич</t>
  </si>
  <si>
    <t>124506</t>
  </si>
  <si>
    <t>+++++-+++--+</t>
  </si>
  <si>
    <t>Алексеев</t>
  </si>
  <si>
    <t>Даниил</t>
  </si>
  <si>
    <t>124846</t>
  </si>
  <si>
    <t>++--+++-++++</t>
  </si>
  <si>
    <t>9В</t>
  </si>
  <si>
    <t>Тюрин</t>
  </si>
  <si>
    <t>Николай</t>
  </si>
  <si>
    <t>046772</t>
  </si>
  <si>
    <t>+++-+-+++---</t>
  </si>
  <si>
    <t>Тюльмаев</t>
  </si>
  <si>
    <t>Сергей</t>
  </si>
  <si>
    <t>Николаевич</t>
  </si>
  <si>
    <t>097947</t>
  </si>
  <si>
    <t>++--+-+-----</t>
  </si>
  <si>
    <t>0(2)0(3)0(2)</t>
  </si>
  <si>
    <t>Соколова</t>
  </si>
  <si>
    <t>Владимировна</t>
  </si>
  <si>
    <t>069673</t>
  </si>
  <si>
    <t>++--++++-+--</t>
  </si>
  <si>
    <t>Сергеев</t>
  </si>
  <si>
    <t>Вячеславович</t>
  </si>
  <si>
    <t>097131</t>
  </si>
  <si>
    <t>+++-+-+-++-+</t>
  </si>
  <si>
    <t>Пухович</t>
  </si>
  <si>
    <t>Михайловна</t>
  </si>
  <si>
    <t>097923</t>
  </si>
  <si>
    <t>++--+-+---+-</t>
  </si>
  <si>
    <t>Пинаевская</t>
  </si>
  <si>
    <t>124669</t>
  </si>
  <si>
    <t>-+---++-+-+-</t>
  </si>
  <si>
    <t>Никитин</t>
  </si>
  <si>
    <t>097258</t>
  </si>
  <si>
    <t>++-+--++-+--</t>
  </si>
  <si>
    <t>Мусаев</t>
  </si>
  <si>
    <t>Ренат</t>
  </si>
  <si>
    <t>Ровшанович</t>
  </si>
  <si>
    <t>069209</t>
  </si>
  <si>
    <t>Кузнецов</t>
  </si>
  <si>
    <t>Климент</t>
  </si>
  <si>
    <t>Константинович</t>
  </si>
  <si>
    <t>069765</t>
  </si>
  <si>
    <t>+--++-+-+--+</t>
  </si>
  <si>
    <t>Фёдорова</t>
  </si>
  <si>
    <t>Карина</t>
  </si>
  <si>
    <t>069230</t>
  </si>
  <si>
    <t>Крылова</t>
  </si>
  <si>
    <t>069110</t>
  </si>
  <si>
    <t>+++-------+-</t>
  </si>
  <si>
    <t>Корнев</t>
  </si>
  <si>
    <t>Тимур</t>
  </si>
  <si>
    <t>Михайлович</t>
  </si>
  <si>
    <t>097908</t>
  </si>
  <si>
    <t>-++-+-----++</t>
  </si>
  <si>
    <t>Иванова</t>
  </si>
  <si>
    <t>Владиславовна</t>
  </si>
  <si>
    <t>069142</t>
  </si>
  <si>
    <t>++--+-++-+-+</t>
  </si>
  <si>
    <t>Захарчук</t>
  </si>
  <si>
    <t>125300</t>
  </si>
  <si>
    <t>+++-+++++---</t>
  </si>
  <si>
    <t>Журавлева</t>
  </si>
  <si>
    <t>Арина</t>
  </si>
  <si>
    <t>Ильинична</t>
  </si>
  <si>
    <t>097738</t>
  </si>
  <si>
    <t>-++-+-+-----</t>
  </si>
  <si>
    <t>Еремейчик</t>
  </si>
  <si>
    <t>Владислав</t>
  </si>
  <si>
    <t>097531</t>
  </si>
  <si>
    <t>++--+------+</t>
  </si>
  <si>
    <t>Екимова</t>
  </si>
  <si>
    <t>Дмитриевна</t>
  </si>
  <si>
    <t>028524</t>
  </si>
  <si>
    <t>---++++---++</t>
  </si>
  <si>
    <t>Воробьев</t>
  </si>
  <si>
    <t>Кириллович</t>
  </si>
  <si>
    <t>069700</t>
  </si>
  <si>
    <t>+++-+++--+++</t>
  </si>
  <si>
    <t>Виноградов</t>
  </si>
  <si>
    <t>Георгий</t>
  </si>
  <si>
    <t>Ильич</t>
  </si>
  <si>
    <t>162796</t>
  </si>
  <si>
    <t>+--++-+---++</t>
  </si>
  <si>
    <t>Брежнев</t>
  </si>
  <si>
    <t>069267</t>
  </si>
  <si>
    <t>+--++++---+-</t>
  </si>
  <si>
    <t>Кривоносов</t>
  </si>
  <si>
    <t>Василий</t>
  </si>
  <si>
    <t>124413</t>
  </si>
  <si>
    <t>++-++-+---+-</t>
  </si>
  <si>
    <t>Чучин</t>
  </si>
  <si>
    <t>069265</t>
  </si>
  <si>
    <t>++--+++--+++</t>
  </si>
  <si>
    <t>Боднар</t>
  </si>
  <si>
    <t>Алёна</t>
  </si>
  <si>
    <t>Викторовна</t>
  </si>
  <si>
    <t>097573</t>
  </si>
  <si>
    <t>Григорьев</t>
  </si>
  <si>
    <t>Дмитрий</t>
  </si>
  <si>
    <t>152795</t>
  </si>
  <si>
    <t>++++++++--++</t>
  </si>
  <si>
    <t>Заиончковский</t>
  </si>
  <si>
    <t>124383</t>
  </si>
  <si>
    <t>+-+-+-++++++</t>
  </si>
  <si>
    <t>Владимир</t>
  </si>
  <si>
    <t>125324</t>
  </si>
  <si>
    <t>+++-+-+--+++</t>
  </si>
  <si>
    <t>Маргарита</t>
  </si>
  <si>
    <t>186993</t>
  </si>
  <si>
    <t>-++-+--+-++-</t>
  </si>
  <si>
    <t>Иолтуховская</t>
  </si>
  <si>
    <t>Олеговна</t>
  </si>
  <si>
    <t>068924</t>
  </si>
  <si>
    <t>++-++----+--</t>
  </si>
  <si>
    <t>Кошелева</t>
  </si>
  <si>
    <t>Алина</t>
  </si>
  <si>
    <t>124409</t>
  </si>
  <si>
    <t>Захар</t>
  </si>
  <si>
    <t>Максимович</t>
  </si>
  <si>
    <t>124594</t>
  </si>
  <si>
    <t>-+----+--++-</t>
  </si>
  <si>
    <t>Пупель</t>
  </si>
  <si>
    <t>069361</t>
  </si>
  <si>
    <t>Юрина</t>
  </si>
  <si>
    <t>Мария</t>
  </si>
  <si>
    <t>069541</t>
  </si>
  <si>
    <t>Арефьев</t>
  </si>
  <si>
    <t>Артемович</t>
  </si>
  <si>
    <t>097320</t>
  </si>
  <si>
    <t>+--++++--+++</t>
  </si>
  <si>
    <t>Чурганова</t>
  </si>
  <si>
    <t>Кристина</t>
  </si>
  <si>
    <t>Григорьевна</t>
  </si>
  <si>
    <t>097259</t>
  </si>
  <si>
    <t>++--+-+-+++-</t>
  </si>
  <si>
    <t>Чернов</t>
  </si>
  <si>
    <t>Вадим</t>
  </si>
  <si>
    <t>Евгеньевич</t>
  </si>
  <si>
    <t>097796</t>
  </si>
  <si>
    <t>Цветков</t>
  </si>
  <si>
    <t>Игорь</t>
  </si>
  <si>
    <t>097924</t>
  </si>
  <si>
    <t>+++--+++++--</t>
  </si>
  <si>
    <t>Хорькова</t>
  </si>
  <si>
    <t>124526</t>
  </si>
  <si>
    <t>+++++-+++++-</t>
  </si>
  <si>
    <t>Суворов</t>
  </si>
  <si>
    <t>Александр</t>
  </si>
  <si>
    <t>124530</t>
  </si>
  <si>
    <t>+--++-+-+---</t>
  </si>
  <si>
    <t>Семерич</t>
  </si>
  <si>
    <t>Данилович</t>
  </si>
  <si>
    <t>097130</t>
  </si>
  <si>
    <t>Семенова</t>
  </si>
  <si>
    <t>097326</t>
  </si>
  <si>
    <t>+++++++-+++-</t>
  </si>
  <si>
    <t>Семенов</t>
  </si>
  <si>
    <t>Глеб</t>
  </si>
  <si>
    <t>153007</t>
  </si>
  <si>
    <t>Рощупкин</t>
  </si>
  <si>
    <t>069109</t>
  </si>
  <si>
    <t>+--++-+--+++</t>
  </si>
  <si>
    <t>Папьев</t>
  </si>
  <si>
    <t>Илья</t>
  </si>
  <si>
    <t>124834</t>
  </si>
  <si>
    <t>++-+++++++++</t>
  </si>
  <si>
    <t>Неклюдова</t>
  </si>
  <si>
    <t>068852</t>
  </si>
  <si>
    <t>++-++++-+++-</t>
  </si>
  <si>
    <t>097384</t>
  </si>
  <si>
    <t>++----+---+-</t>
  </si>
  <si>
    <t>Матюшкова</t>
  </si>
  <si>
    <t>069670</t>
  </si>
  <si>
    <t>2(2)3(3)1(2)</t>
  </si>
  <si>
    <t>Конышева</t>
  </si>
  <si>
    <t>Евгеньевна</t>
  </si>
  <si>
    <t>124741</t>
  </si>
  <si>
    <t>+++++-++++--</t>
  </si>
  <si>
    <t>Кириллов</t>
  </si>
  <si>
    <t>Вячеслав</t>
  </si>
  <si>
    <t>8619</t>
  </si>
  <si>
    <t>323610</t>
  </si>
  <si>
    <t>++-+++++--++</t>
  </si>
  <si>
    <t>2(2)0(3)2(2)</t>
  </si>
  <si>
    <t>Капитонов</t>
  </si>
  <si>
    <t>124434</t>
  </si>
  <si>
    <t>Вероника</t>
  </si>
  <si>
    <t>Антоновна</t>
  </si>
  <si>
    <t>125165</t>
  </si>
  <si>
    <t>+++++-+----+</t>
  </si>
  <si>
    <t>Зорин</t>
  </si>
  <si>
    <t>069219</t>
  </si>
  <si>
    <t>Еремина</t>
  </si>
  <si>
    <t>152883</t>
  </si>
  <si>
    <t>++-++-+++++-</t>
  </si>
  <si>
    <t>Дьяков</t>
  </si>
  <si>
    <t>069125</t>
  </si>
  <si>
    <t>+++++++--+++</t>
  </si>
  <si>
    <t>Детков</t>
  </si>
  <si>
    <t>153011</t>
  </si>
  <si>
    <t>+++------+++</t>
  </si>
  <si>
    <t>Веселкова</t>
  </si>
  <si>
    <t>097579</t>
  </si>
  <si>
    <t>+++++-++++-+</t>
  </si>
  <si>
    <t>Макар</t>
  </si>
  <si>
    <t>069703</t>
  </si>
  <si>
    <t>+++-+++-+-++</t>
  </si>
  <si>
    <t>Бобраков</t>
  </si>
  <si>
    <t>125140</t>
  </si>
  <si>
    <t>Блинов</t>
  </si>
  <si>
    <t>Георгиевич</t>
  </si>
  <si>
    <t>069405</t>
  </si>
  <si>
    <t>++----+-----</t>
  </si>
  <si>
    <t>Шведов</t>
  </si>
  <si>
    <t>Валерьевич</t>
  </si>
  <si>
    <t>124519</t>
  </si>
  <si>
    <t>+++---+---++</t>
  </si>
  <si>
    <t>Элюкова</t>
  </si>
  <si>
    <t>152813</t>
  </si>
  <si>
    <t>+++++++++-+-</t>
  </si>
  <si>
    <t>Андреева</t>
  </si>
  <si>
    <t>Анатольевна</t>
  </si>
  <si>
    <t>097936</t>
  </si>
  <si>
    <t>+++---+---+-</t>
  </si>
  <si>
    <t>097422</t>
  </si>
  <si>
    <t>++-++++++-++</t>
  </si>
  <si>
    <t>2(2)1(3)0(2)</t>
  </si>
  <si>
    <t>Камагина</t>
  </si>
  <si>
    <t>069514</t>
  </si>
  <si>
    <t>125090</t>
  </si>
  <si>
    <t>Табачков</t>
  </si>
  <si>
    <t>124772</t>
  </si>
  <si>
    <t>Хвостова</t>
  </si>
  <si>
    <t>Светлана</t>
  </si>
  <si>
    <t>097554</t>
  </si>
  <si>
    <t>++-++-+-+++-</t>
  </si>
  <si>
    <t>Айбасова</t>
  </si>
  <si>
    <t>Юлия</t>
  </si>
  <si>
    <t>068853</t>
  </si>
  <si>
    <t>++-++-+++---</t>
  </si>
  <si>
    <t>Евгений</t>
  </si>
  <si>
    <t>097577</t>
  </si>
  <si>
    <t>Карпов</t>
  </si>
  <si>
    <t>069557</t>
  </si>
  <si>
    <t>+++-+-++++++</t>
  </si>
  <si>
    <t>2(2)1(3)2(2)</t>
  </si>
  <si>
    <t>Константин</t>
  </si>
  <si>
    <t>Станиславович</t>
  </si>
  <si>
    <t>069478</t>
  </si>
  <si>
    <t>+--++++-+---</t>
  </si>
  <si>
    <t>0(2)1(3)0(2)</t>
  </si>
  <si>
    <t>Новиков</t>
  </si>
  <si>
    <t>069365</t>
  </si>
  <si>
    <t>9</t>
  </si>
  <si>
    <t>Буриков</t>
  </si>
  <si>
    <t>097530</t>
  </si>
  <si>
    <t>+++---+++--+</t>
  </si>
  <si>
    <t>Колосов</t>
  </si>
  <si>
    <t>4018</t>
  </si>
  <si>
    <t>274934</t>
  </si>
  <si>
    <t>+++++-+--++-</t>
  </si>
  <si>
    <t>Белов</t>
  </si>
  <si>
    <t>Петрович</t>
  </si>
  <si>
    <t>069088</t>
  </si>
  <si>
    <t>++-++-+-+---</t>
  </si>
  <si>
    <t>Гусев</t>
  </si>
  <si>
    <t>4119</t>
  </si>
  <si>
    <t>994438</t>
  </si>
  <si>
    <t>Митрошин</t>
  </si>
  <si>
    <t>152665</t>
  </si>
  <si>
    <t>+--++++-++--</t>
  </si>
  <si>
    <t>Артюгин</t>
  </si>
  <si>
    <t>Юрьевич</t>
  </si>
  <si>
    <t>069655</t>
  </si>
  <si>
    <t>---++-+---+-</t>
  </si>
  <si>
    <t>Роман</t>
  </si>
  <si>
    <t>068854</t>
  </si>
  <si>
    <t>+++-+++-----</t>
  </si>
  <si>
    <t>Гузеев</t>
  </si>
  <si>
    <t>046659</t>
  </si>
  <si>
    <t>097362</t>
  </si>
  <si>
    <t>+--++-+---+-</t>
  </si>
  <si>
    <t>Захарова</t>
  </si>
  <si>
    <t>Диана</t>
  </si>
  <si>
    <t>124643</t>
  </si>
  <si>
    <t>++-++-++----</t>
  </si>
  <si>
    <t>Кузнецова</t>
  </si>
  <si>
    <t>Людмила</t>
  </si>
  <si>
    <t>069552</t>
  </si>
  <si>
    <t>Ланин</t>
  </si>
  <si>
    <t>Артур</t>
  </si>
  <si>
    <t>Фёдорович</t>
  </si>
  <si>
    <t>097582</t>
  </si>
  <si>
    <t>+++---++----</t>
  </si>
  <si>
    <t>Проценко</t>
  </si>
  <si>
    <t>Валентиновна</t>
  </si>
  <si>
    <t>162965</t>
  </si>
  <si>
    <t>-+--+-++----</t>
  </si>
  <si>
    <t>Сухов</t>
  </si>
  <si>
    <t>124671</t>
  </si>
  <si>
    <t>Шульженко</t>
  </si>
  <si>
    <t>046835</t>
  </si>
  <si>
    <t>Афанасьев</t>
  </si>
  <si>
    <t>Антонович</t>
  </si>
  <si>
    <t>124496</t>
  </si>
  <si>
    <t>125325</t>
  </si>
  <si>
    <t>+++++-+-+-+-</t>
  </si>
  <si>
    <t>0(2)0(3)2(2)</t>
  </si>
  <si>
    <t>Сафонова</t>
  </si>
  <si>
    <t>124442</t>
  </si>
  <si>
    <t>Сафина</t>
  </si>
  <si>
    <t>Зарина</t>
  </si>
  <si>
    <t>Равшановна</t>
  </si>
  <si>
    <t>125141</t>
  </si>
  <si>
    <t>++++--++--+-</t>
  </si>
  <si>
    <t>Саврасов</t>
  </si>
  <si>
    <t>097897</t>
  </si>
  <si>
    <t>++--+-+++---</t>
  </si>
  <si>
    <t>2(2)0(3)0(2)</t>
  </si>
  <si>
    <t>Румянцев</t>
  </si>
  <si>
    <t>097104</t>
  </si>
  <si>
    <t>++++----++--</t>
  </si>
  <si>
    <t>Риб</t>
  </si>
  <si>
    <t>Ивановна</t>
  </si>
  <si>
    <t>162797</t>
  </si>
  <si>
    <t>-+------+---</t>
  </si>
  <si>
    <t>Поттоев</t>
  </si>
  <si>
    <t>Назар</t>
  </si>
  <si>
    <t>Игоревич</t>
  </si>
  <si>
    <t>046712</t>
  </si>
  <si>
    <t>Патюк</t>
  </si>
  <si>
    <t>069009</t>
  </si>
  <si>
    <t>-++----++---</t>
  </si>
  <si>
    <t>Пальм</t>
  </si>
  <si>
    <t>Арнольдовна</t>
  </si>
  <si>
    <t>068995</t>
  </si>
  <si>
    <t>-+-++-++----</t>
  </si>
  <si>
    <t>068994</t>
  </si>
  <si>
    <t>-+-++-+-----</t>
  </si>
  <si>
    <t>Миронова</t>
  </si>
  <si>
    <t>Мелисса</t>
  </si>
  <si>
    <t>124431</t>
  </si>
  <si>
    <t>-+-++-+-++--</t>
  </si>
  <si>
    <t>Ткаченко</t>
  </si>
  <si>
    <t>Василиса</t>
  </si>
  <si>
    <t>Станиславовна</t>
  </si>
  <si>
    <t>097583</t>
  </si>
  <si>
    <t>-+-++++-++++</t>
  </si>
  <si>
    <t>Малышев</t>
  </si>
  <si>
    <t>Прохор</t>
  </si>
  <si>
    <t>124883</t>
  </si>
  <si>
    <t>-+-+--+-+---</t>
  </si>
  <si>
    <t>Козина</t>
  </si>
  <si>
    <t>097249</t>
  </si>
  <si>
    <t>+++---+-+++-</t>
  </si>
  <si>
    <t>Кожухин</t>
  </si>
  <si>
    <t>0719</t>
  </si>
  <si>
    <t>620127</t>
  </si>
  <si>
    <t>+---+-------</t>
  </si>
  <si>
    <t>0(2)1(3)2(2)</t>
  </si>
  <si>
    <t>Ильин</t>
  </si>
  <si>
    <t>Семён</t>
  </si>
  <si>
    <t>069636</t>
  </si>
  <si>
    <t>097105</t>
  </si>
  <si>
    <t>-+++--+-+---</t>
  </si>
  <si>
    <t>Данкуца</t>
  </si>
  <si>
    <t>Станислав</t>
  </si>
  <si>
    <t>Русланович</t>
  </si>
  <si>
    <t>124433</t>
  </si>
  <si>
    <t>-+++++++++++</t>
  </si>
  <si>
    <t>Гущин</t>
  </si>
  <si>
    <t>124742</t>
  </si>
  <si>
    <t>125205</t>
  </si>
  <si>
    <t>-+--+-+-----</t>
  </si>
  <si>
    <t>Васильевич</t>
  </si>
  <si>
    <t>097390</t>
  </si>
  <si>
    <t>+++++-+++---</t>
  </si>
  <si>
    <t>Бычков</t>
  </si>
  <si>
    <t>069562</t>
  </si>
  <si>
    <t>Бронзов</t>
  </si>
  <si>
    <t>069476</t>
  </si>
  <si>
    <t>+++++-+-++--</t>
  </si>
  <si>
    <t>Близнецов</t>
  </si>
  <si>
    <t>124382</t>
  </si>
  <si>
    <t>-++++-+-++++</t>
  </si>
  <si>
    <t>Лаврова</t>
  </si>
  <si>
    <t>Васильевна</t>
  </si>
  <si>
    <t>238030</t>
  </si>
  <si>
    <t>-+--+-+-+---</t>
  </si>
  <si>
    <t>Тухватуллин</t>
  </si>
  <si>
    <t>Ильназ</t>
  </si>
  <si>
    <t>Ирекович</t>
  </si>
  <si>
    <t>097708</t>
  </si>
  <si>
    <t>05 - Информатика 2022</t>
  </si>
  <si>
    <t>Бухтиярова</t>
  </si>
  <si>
    <t>152872</t>
  </si>
  <si>
    <t>+++-+++++++-</t>
  </si>
  <si>
    <t>9Г</t>
  </si>
  <si>
    <t>Федотова</t>
  </si>
  <si>
    <t>097737</t>
  </si>
  <si>
    <t>+----+++++++</t>
  </si>
  <si>
    <t>2(2)2(3)0(2)</t>
  </si>
  <si>
    <t>Томских</t>
  </si>
  <si>
    <t>Викторович</t>
  </si>
  <si>
    <t>069326</t>
  </si>
  <si>
    <t>++-++-++++++</t>
  </si>
  <si>
    <t>Толмачева</t>
  </si>
  <si>
    <t>4919</t>
  </si>
  <si>
    <t>248621</t>
  </si>
  <si>
    <t>++++++++++--</t>
  </si>
  <si>
    <t>Тихомиров</t>
  </si>
  <si>
    <t>Михаил</t>
  </si>
  <si>
    <t>046606</t>
  </si>
  <si>
    <t>-++-+-+---+-</t>
  </si>
  <si>
    <t>Смагин</t>
  </si>
  <si>
    <t>Олегович</t>
  </si>
  <si>
    <t>069327</t>
  </si>
  <si>
    <t>0(2)3(3)2(2)</t>
  </si>
  <si>
    <t>Садыков</t>
  </si>
  <si>
    <t>097633</t>
  </si>
  <si>
    <t>--+++-+-+-++</t>
  </si>
  <si>
    <t>Рябенкова</t>
  </si>
  <si>
    <t>069385</t>
  </si>
  <si>
    <t>+--++--++-++</t>
  </si>
  <si>
    <t>Романов</t>
  </si>
  <si>
    <t>Анатольевич</t>
  </si>
  <si>
    <t>125100</t>
  </si>
  <si>
    <t>-+-------+--</t>
  </si>
  <si>
    <t>Поветкин</t>
  </si>
  <si>
    <t>125091</t>
  </si>
  <si>
    <t>097869</t>
  </si>
  <si>
    <t>Шиндикова</t>
  </si>
  <si>
    <t>069087</t>
  </si>
  <si>
    <t>++--+-++-+++</t>
  </si>
  <si>
    <t>Морозова</t>
  </si>
  <si>
    <t>Павловна</t>
  </si>
  <si>
    <t>069266</t>
  </si>
  <si>
    <t>Аркадий</t>
  </si>
  <si>
    <t>097720</t>
  </si>
  <si>
    <t>+++-+-++-++-</t>
  </si>
  <si>
    <t>Малинкин</t>
  </si>
  <si>
    <t>124723</t>
  </si>
  <si>
    <t>-++++-+++---</t>
  </si>
  <si>
    <t>Константиновна</t>
  </si>
  <si>
    <t>124792</t>
  </si>
  <si>
    <t>Квасова</t>
  </si>
  <si>
    <t>125006</t>
  </si>
  <si>
    <t>++++--++++--</t>
  </si>
  <si>
    <t>Зуенко</t>
  </si>
  <si>
    <t>Романович</t>
  </si>
  <si>
    <t>046696</t>
  </si>
  <si>
    <t>++-++++++++-</t>
  </si>
  <si>
    <t>Жбанов</t>
  </si>
  <si>
    <t>098086</t>
  </si>
  <si>
    <t>Егиазарян</t>
  </si>
  <si>
    <t>Лусине</t>
  </si>
  <si>
    <t>Гагиковна</t>
  </si>
  <si>
    <t>BA</t>
  </si>
  <si>
    <t>3727523</t>
  </si>
  <si>
    <t>Гусаров</t>
  </si>
  <si>
    <t>124747</t>
  </si>
  <si>
    <t>+++-++++++++</t>
  </si>
  <si>
    <t>Горбачева</t>
  </si>
  <si>
    <t>Майя</t>
  </si>
  <si>
    <t>098029</t>
  </si>
  <si>
    <t>Галаев</t>
  </si>
  <si>
    <t>Залимханович</t>
  </si>
  <si>
    <t>046674</t>
  </si>
  <si>
    <t>+++++++-+-++</t>
  </si>
  <si>
    <t>Молокова</t>
  </si>
  <si>
    <t>Яна</t>
  </si>
  <si>
    <t>069469</t>
  </si>
  <si>
    <t>-++-+-+-+++-</t>
  </si>
  <si>
    <t>Ядренцев</t>
  </si>
  <si>
    <t>097345</t>
  </si>
  <si>
    <t>Антонов</t>
  </si>
  <si>
    <t>125002</t>
  </si>
  <si>
    <t>++--+++-+++-</t>
  </si>
  <si>
    <t>Карлсон</t>
  </si>
  <si>
    <t>046588</t>
  </si>
  <si>
    <t>-+++--+-++++</t>
  </si>
  <si>
    <t>Крючкова</t>
  </si>
  <si>
    <t>124447</t>
  </si>
  <si>
    <t>-+-++-+--+++</t>
  </si>
  <si>
    <t>Линник</t>
  </si>
  <si>
    <t>097635</t>
  </si>
  <si>
    <t>Никифорова</t>
  </si>
  <si>
    <t>006995</t>
  </si>
  <si>
    <t>+++-+-+-+-+-</t>
  </si>
  <si>
    <t>Русакова</t>
  </si>
  <si>
    <t>069588</t>
  </si>
  <si>
    <t>097551</t>
  </si>
  <si>
    <t>Сергеева</t>
  </si>
  <si>
    <t>Амина</t>
  </si>
  <si>
    <t>097925</t>
  </si>
  <si>
    <t>Удалова</t>
  </si>
  <si>
    <t>Эдуардовна</t>
  </si>
  <si>
    <t>069654</t>
  </si>
  <si>
    <t>Ходаб</t>
  </si>
  <si>
    <t>046755</t>
  </si>
  <si>
    <t>+++-+-+-++++</t>
  </si>
  <si>
    <t>Гаврилов</t>
  </si>
  <si>
    <t>046838</t>
  </si>
  <si>
    <t>Гришанов</t>
  </si>
  <si>
    <t>162654</t>
  </si>
  <si>
    <t>++-++-++-++-</t>
  </si>
  <si>
    <t>Данной</t>
  </si>
  <si>
    <t>069232</t>
  </si>
  <si>
    <t>Загребаев</t>
  </si>
  <si>
    <t>Семенович</t>
  </si>
  <si>
    <t>097867</t>
  </si>
  <si>
    <t>++++--++++++</t>
  </si>
  <si>
    <t>Колбасов</t>
  </si>
  <si>
    <t>069702</t>
  </si>
  <si>
    <t>++----+-+-++</t>
  </si>
  <si>
    <t>Королева</t>
  </si>
  <si>
    <t>069719</t>
  </si>
  <si>
    <t>-+--+-+++---</t>
  </si>
  <si>
    <t>Кочкаева</t>
  </si>
  <si>
    <t>123997</t>
  </si>
  <si>
    <t>--+++-+++++-</t>
  </si>
  <si>
    <t>Ошурков</t>
  </si>
  <si>
    <t>124751</t>
  </si>
  <si>
    <t>+-+++-+++-+-</t>
  </si>
  <si>
    <t>Пехотин</t>
  </si>
  <si>
    <t>046573</t>
  </si>
  <si>
    <t>++-++-+-++--</t>
  </si>
  <si>
    <t>Порошин</t>
  </si>
  <si>
    <t>Лев</t>
  </si>
  <si>
    <t>4020</t>
  </si>
  <si>
    <t>637573</t>
  </si>
  <si>
    <t>Портнов</t>
  </si>
  <si>
    <t>Денисович</t>
  </si>
  <si>
    <t>069335</t>
  </si>
  <si>
    <t>+++-+-+++-++</t>
  </si>
  <si>
    <t>Смирнова</t>
  </si>
  <si>
    <t>097409</t>
  </si>
  <si>
    <t>--++--++--+-</t>
  </si>
  <si>
    <t>"5"</t>
  </si>
  <si>
    <t>"4"</t>
  </si>
  <si>
    <t>"3"</t>
  </si>
  <si>
    <t>"2"</t>
  </si>
  <si>
    <t>мин</t>
  </si>
  <si>
    <t>макс</t>
  </si>
  <si>
    <t>Анализ результатов ОГЭ по информатике и ИКТ 2021-2022 уч. г.  по Лужскому району (15,22.06.2022)</t>
  </si>
  <si>
    <t>Кол-во, сдававших КР по району</t>
  </si>
  <si>
    <t>Получили оценку:</t>
  </si>
  <si>
    <t>Минимальный первичный балл</t>
  </si>
  <si>
    <t>Максимальный первичный балл</t>
  </si>
  <si>
    <t>Средний тестовый балл по району</t>
  </si>
  <si>
    <t>Качество обученности</t>
  </si>
  <si>
    <t>Успеваемость</t>
  </si>
  <si>
    <t>Поэлементный анализ</t>
  </si>
  <si>
    <t>Справились с заданием</t>
  </si>
  <si>
    <t>1201 МОУ СОШ №2</t>
  </si>
  <si>
    <t>1202 МОУ СОШ №3</t>
  </si>
  <si>
    <t>1203МОУ СОШ №4</t>
  </si>
  <si>
    <t>1205 МОУ СОШ №6</t>
  </si>
  <si>
    <t>1207 Володарская</t>
  </si>
  <si>
    <t>1209 Заклинская</t>
  </si>
  <si>
    <t>1210 Мшинская</t>
  </si>
  <si>
    <t>1212 Осьминская</t>
  </si>
  <si>
    <t>1216 Торошковская</t>
  </si>
  <si>
    <t>1217 Ям-Тесовская</t>
  </si>
  <si>
    <t>Итого по району</t>
  </si>
  <si>
    <t>Рейтинг по школам</t>
  </si>
  <si>
    <t>кол-во сдающих</t>
  </si>
  <si>
    <t>миним. тестовый балл</t>
  </si>
  <si>
    <t>максим. тестовый балл</t>
  </si>
  <si>
    <t>средний тестовый балл</t>
  </si>
  <si>
    <t>Процент выполнения части 2</t>
  </si>
  <si>
    <t>Получили оценки</t>
  </si>
  <si>
    <t>успеваемость</t>
  </si>
  <si>
    <t>качество</t>
  </si>
  <si>
    <t>средняя оценка</t>
  </si>
  <si>
    <t>№13</t>
  </si>
  <si>
    <t>№14</t>
  </si>
  <si>
    <t>№15</t>
  </si>
  <si>
    <t>к-во</t>
  </si>
  <si>
    <t>%</t>
  </si>
  <si>
    <t>13 - максимальный балл 2</t>
  </si>
  <si>
    <t>14 - максимальный балл 3</t>
  </si>
  <si>
    <t>15 - максимальный балл 2</t>
  </si>
  <si>
    <t>Кол-во сдаваших</t>
  </si>
  <si>
    <t>набрали 0 баллов</t>
  </si>
  <si>
    <t>набрали 1 балл</t>
  </si>
  <si>
    <t>набрали 2 балла</t>
  </si>
  <si>
    <t>не приступили к решению</t>
  </si>
  <si>
    <t>набрали 3 балла</t>
  </si>
  <si>
    <t>1204 МОУ СОШ №5</t>
  </si>
  <si>
    <t>0б</t>
  </si>
  <si>
    <t>1б</t>
  </si>
  <si>
    <t>2б</t>
  </si>
  <si>
    <t>3б</t>
  </si>
  <si>
    <t>++--+-+++++-</t>
  </si>
  <si>
    <t>1203МОУ   СОШ №4</t>
  </si>
  <si>
    <t>-++-+-+-+---</t>
  </si>
  <si>
    <t>+++---++--++</t>
  </si>
  <si>
    <t>++----+-+---</t>
  </si>
  <si>
    <t>++--+++-+---</t>
  </si>
  <si>
    <t>Плантич</t>
  </si>
  <si>
    <t>4118</t>
  </si>
  <si>
    <t>980295</t>
  </si>
  <si>
    <t>-++---+--+-+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</si>
</sst>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7"/>
      <color rgb="FF000000"/>
      <name val="Times New Roman"/>
      <charset val="1"/>
    </font>
    <font>
      <b/>
      <sz val="6"/>
      <color rgb="FF000000"/>
      <name val="Courier New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5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/>
    </xf>
    <xf numFmtId="1" fontId="10" fillId="0" borderId="9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164" fontId="11" fillId="0" borderId="6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6" xfId="0" applyNumberFormat="1" applyFont="1" applyBorder="1" applyAlignment="1">
      <alignment horizontal="right"/>
    </xf>
    <xf numFmtId="0" fontId="13" fillId="0" borderId="0" xfId="1" applyFont="1"/>
    <xf numFmtId="0" fontId="14" fillId="0" borderId="0" xfId="1" applyFont="1" applyAlignment="1"/>
    <xf numFmtId="0" fontId="15" fillId="0" borderId="0" xfId="1" applyFont="1" applyAlignment="1"/>
    <xf numFmtId="0" fontId="1" fillId="0" borderId="0" xfId="1"/>
    <xf numFmtId="0" fontId="17" fillId="0" borderId="6" xfId="1" applyFont="1" applyBorder="1" applyAlignment="1">
      <alignment horizontal="center"/>
    </xf>
    <xf numFmtId="0" fontId="16" fillId="0" borderId="0" xfId="1" applyFont="1" applyAlignment="1"/>
    <xf numFmtId="0" fontId="16" fillId="0" borderId="0" xfId="1" applyFont="1"/>
    <xf numFmtId="0" fontId="17" fillId="0" borderId="6" xfId="1" applyFont="1" applyBorder="1" applyAlignment="1">
      <alignment horizontal="center" vertical="center"/>
    </xf>
    <xf numFmtId="0" fontId="16" fillId="0" borderId="0" xfId="1" applyFont="1" applyBorder="1" applyAlignment="1"/>
    <xf numFmtId="0" fontId="16" fillId="0" borderId="0" xfId="1" applyFont="1" applyAlignment="1">
      <alignment horizontal="left"/>
    </xf>
    <xf numFmtId="9" fontId="17" fillId="0" borderId="6" xfId="2" applyFont="1" applyBorder="1" applyAlignment="1">
      <alignment horizontal="center"/>
    </xf>
    <xf numFmtId="9" fontId="16" fillId="0" borderId="6" xfId="2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8" fillId="0" borderId="6" xfId="1" applyFont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9" fontId="18" fillId="4" borderId="13" xfId="2" applyFont="1" applyFill="1" applyBorder="1" applyAlignment="1">
      <alignment horizontal="center"/>
    </xf>
    <xf numFmtId="9" fontId="18" fillId="0" borderId="13" xfId="2" applyFont="1" applyBorder="1" applyAlignment="1">
      <alignment horizontal="center"/>
    </xf>
    <xf numFmtId="9" fontId="18" fillId="5" borderId="13" xfId="2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18" fillId="0" borderId="6" xfId="1" applyFont="1" applyBorder="1" applyAlignment="1">
      <alignment horizontal="center" vertical="center" wrapText="1"/>
    </xf>
    <xf numFmtId="2" fontId="17" fillId="0" borderId="6" xfId="1" applyNumberFormat="1" applyFont="1" applyFill="1" applyBorder="1" applyAlignment="1">
      <alignment horizontal="center" vertical="center"/>
    </xf>
    <xf numFmtId="9" fontId="17" fillId="0" borderId="6" xfId="2" applyFont="1" applyFill="1" applyBorder="1" applyAlignment="1">
      <alignment horizontal="center" vertical="center"/>
    </xf>
    <xf numFmtId="164" fontId="19" fillId="0" borderId="6" xfId="1" applyNumberFormat="1" applyFont="1" applyBorder="1" applyAlignment="1">
      <alignment horizontal="center" vertical="center"/>
    </xf>
    <xf numFmtId="2" fontId="17" fillId="0" borderId="6" xfId="1" applyNumberFormat="1" applyFont="1" applyBorder="1" applyAlignment="1">
      <alignment horizontal="center" vertical="center"/>
    </xf>
    <xf numFmtId="9" fontId="17" fillId="0" borderId="6" xfId="2" applyFont="1" applyBorder="1" applyAlignment="1">
      <alignment horizontal="center" vertical="center"/>
    </xf>
    <xf numFmtId="2" fontId="18" fillId="0" borderId="6" xfId="1" applyNumberFormat="1" applyFont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9" fontId="18" fillId="4" borderId="6" xfId="2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/>
    </xf>
    <xf numFmtId="9" fontId="18" fillId="5" borderId="6" xfId="2" applyFont="1" applyFill="1" applyBorder="1" applyAlignment="1">
      <alignment horizontal="center" vertical="center"/>
    </xf>
    <xf numFmtId="0" fontId="17" fillId="6" borderId="6" xfId="1" applyFont="1" applyFill="1" applyBorder="1" applyAlignment="1">
      <alignment horizontal="center" vertical="center"/>
    </xf>
    <xf numFmtId="164" fontId="21" fillId="0" borderId="6" xfId="1" applyNumberFormat="1" applyFont="1" applyBorder="1" applyAlignment="1">
      <alignment horizontal="center" vertical="center"/>
    </xf>
    <xf numFmtId="2" fontId="13" fillId="0" borderId="0" xfId="1" applyNumberFormat="1" applyFont="1"/>
    <xf numFmtId="0" fontId="13" fillId="0" borderId="0" xfId="1" applyFont="1" applyBorder="1"/>
    <xf numFmtId="0" fontId="1" fillId="0" borderId="0" xfId="1" applyBorder="1"/>
    <xf numFmtId="0" fontId="13" fillId="0" borderId="0" xfId="1" applyFont="1" applyBorder="1" applyAlignment="1">
      <alignment vertical="center" wrapText="1"/>
    </xf>
    <xf numFmtId="0" fontId="20" fillId="0" borderId="6" xfId="1" applyFont="1" applyBorder="1" applyAlignment="1">
      <alignment horizontal="center" vertical="center" textRotation="90" wrapText="1"/>
    </xf>
    <xf numFmtId="0" fontId="20" fillId="0" borderId="6" xfId="1" applyFont="1" applyFill="1" applyBorder="1" applyAlignment="1">
      <alignment horizontal="center" vertical="center" textRotation="90" wrapText="1"/>
    </xf>
    <xf numFmtId="0" fontId="17" fillId="0" borderId="6" xfId="1" applyFont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/>
    </xf>
    <xf numFmtId="9" fontId="20" fillId="0" borderId="6" xfId="2" applyFont="1" applyFill="1" applyBorder="1" applyAlignment="1">
      <alignment horizontal="center" vertical="center"/>
    </xf>
    <xf numFmtId="9" fontId="20" fillId="5" borderId="6" xfId="2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3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1" fontId="7" fillId="0" borderId="8" xfId="0" applyNumberFormat="1" applyFont="1" applyFill="1" applyBorder="1" applyAlignment="1">
      <alignment horizontal="right" vertical="center"/>
    </xf>
    <xf numFmtId="0" fontId="20" fillId="0" borderId="10" xfId="1" applyFont="1" applyBorder="1" applyAlignment="1">
      <alignment horizontal="center"/>
    </xf>
    <xf numFmtId="0" fontId="20" fillId="0" borderId="11" xfId="1" applyFont="1" applyBorder="1" applyAlignment="1">
      <alignment horizontal="center"/>
    </xf>
    <xf numFmtId="9" fontId="20" fillId="0" borderId="6" xfId="2" applyFont="1" applyFill="1" applyBorder="1" applyAlignment="1">
      <alignment horizontal="center" vertical="center"/>
    </xf>
    <xf numFmtId="9" fontId="20" fillId="4" borderId="6" xfId="2" applyFont="1" applyFill="1" applyBorder="1" applyAlignment="1">
      <alignment horizontal="center" vertical="center"/>
    </xf>
    <xf numFmtId="9" fontId="20" fillId="0" borderId="6" xfId="2" applyFont="1" applyFill="1" applyBorder="1" applyAlignment="1">
      <alignment horizontal="center" vertical="center" wrapText="1"/>
    </xf>
    <xf numFmtId="9" fontId="16" fillId="0" borderId="6" xfId="2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6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textRotation="90" wrapText="1"/>
    </xf>
    <xf numFmtId="0" fontId="20" fillId="0" borderId="15" xfId="1" applyFont="1" applyFill="1" applyBorder="1" applyAlignment="1">
      <alignment horizontal="center" vertical="center" textRotation="90" wrapText="1"/>
    </xf>
    <xf numFmtId="0" fontId="20" fillId="0" borderId="16" xfId="1" applyFont="1" applyFill="1" applyBorder="1" applyAlignment="1">
      <alignment horizontal="center" vertical="center" textRotation="90" wrapText="1"/>
    </xf>
    <xf numFmtId="0" fontId="20" fillId="0" borderId="17" xfId="1" applyFont="1" applyFill="1" applyBorder="1" applyAlignment="1">
      <alignment horizontal="center" vertical="center" textRotation="90" wrapText="1"/>
    </xf>
    <xf numFmtId="0" fontId="20" fillId="0" borderId="6" xfId="1" applyFont="1" applyBorder="1" applyAlignment="1">
      <alignment horizontal="center" vertical="center" textRotation="90" wrapText="1"/>
    </xf>
    <xf numFmtId="0" fontId="20" fillId="0" borderId="6" xfId="1" applyFont="1" applyFill="1" applyBorder="1" applyAlignment="1">
      <alignment horizontal="center" vertical="center" textRotation="90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9" fontId="17" fillId="0" borderId="10" xfId="2" applyFont="1" applyFill="1" applyBorder="1" applyAlignment="1">
      <alignment horizontal="center" vertical="center"/>
    </xf>
    <xf numFmtId="9" fontId="17" fillId="0" borderId="11" xfId="2" applyFont="1" applyFill="1" applyBorder="1" applyAlignment="1">
      <alignment horizontal="center" vertical="center"/>
    </xf>
    <xf numFmtId="9" fontId="17" fillId="0" borderId="10" xfId="2" applyFont="1" applyBorder="1" applyAlignment="1">
      <alignment horizontal="center" vertical="center"/>
    </xf>
    <xf numFmtId="9" fontId="17" fillId="0" borderId="11" xfId="2" applyFont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9" fontId="18" fillId="6" borderId="6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9" fontId="20" fillId="0" borderId="10" xfId="2" applyFont="1" applyBorder="1" applyAlignment="1">
      <alignment horizontal="center" vertical="center"/>
    </xf>
    <xf numFmtId="9" fontId="20" fillId="0" borderId="11" xfId="2" applyFont="1" applyBorder="1" applyAlignment="1">
      <alignment horizontal="center" vertical="center"/>
    </xf>
    <xf numFmtId="9" fontId="18" fillId="0" borderId="10" xfId="2" applyFont="1" applyBorder="1" applyAlignment="1">
      <alignment horizontal="center" vertical="center"/>
    </xf>
    <xf numFmtId="9" fontId="18" fillId="0" borderId="11" xfId="2" applyFont="1" applyBorder="1" applyAlignment="1">
      <alignment horizontal="center" vertical="center"/>
    </xf>
    <xf numFmtId="9" fontId="17" fillId="0" borderId="6" xfId="2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/>
    </xf>
    <xf numFmtId="0" fontId="18" fillId="0" borderId="6" xfId="1" applyFont="1" applyBorder="1" applyAlignment="1">
      <alignment horizontal="center" vertical="center" textRotation="90" wrapText="1"/>
    </xf>
    <xf numFmtId="0" fontId="18" fillId="0" borderId="6" xfId="1" applyFont="1" applyFill="1" applyBorder="1" applyAlignment="1">
      <alignment horizontal="center" vertical="center" textRotation="90" wrapText="1"/>
    </xf>
    <xf numFmtId="0" fontId="18" fillId="0" borderId="6" xfId="1" applyFont="1" applyBorder="1" applyAlignment="1">
      <alignment horizontal="center" vertical="center" wrapText="1"/>
    </xf>
    <xf numFmtId="9" fontId="18" fillId="0" borderId="10" xfId="2" applyFont="1" applyBorder="1" applyAlignment="1">
      <alignment horizontal="center"/>
    </xf>
    <xf numFmtId="9" fontId="18" fillId="0" borderId="12" xfId="2" applyFont="1" applyBorder="1" applyAlignment="1">
      <alignment horizontal="center"/>
    </xf>
    <xf numFmtId="9" fontId="18" fillId="0" borderId="11" xfId="2" applyFont="1" applyBorder="1" applyAlignment="1">
      <alignment horizontal="center"/>
    </xf>
    <xf numFmtId="9" fontId="18" fillId="0" borderId="6" xfId="2" applyFont="1" applyBorder="1" applyAlignment="1">
      <alignment horizontal="center"/>
    </xf>
    <xf numFmtId="9" fontId="18" fillId="5" borderId="10" xfId="2" applyFont="1" applyFill="1" applyBorder="1" applyAlignment="1">
      <alignment horizontal="center"/>
    </xf>
    <xf numFmtId="9" fontId="18" fillId="5" borderId="11" xfId="2" applyFont="1" applyFill="1" applyBorder="1" applyAlignment="1">
      <alignment horizontal="center"/>
    </xf>
    <xf numFmtId="0" fontId="18" fillId="0" borderId="12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6" fillId="0" borderId="6" xfId="1" applyFont="1" applyBorder="1" applyAlignment="1"/>
    <xf numFmtId="0" fontId="16" fillId="0" borderId="10" xfId="1" applyFont="1" applyBorder="1" applyAlignment="1">
      <alignment horizontal="left" wrapText="1"/>
    </xf>
    <xf numFmtId="0" fontId="16" fillId="0" borderId="11" xfId="1" applyFont="1" applyBorder="1" applyAlignment="1">
      <alignment horizontal="left" wrapText="1"/>
    </xf>
    <xf numFmtId="0" fontId="17" fillId="0" borderId="0" xfId="1" applyFont="1" applyBorder="1" applyAlignment="1">
      <alignment horizontal="center"/>
    </xf>
    <xf numFmtId="0" fontId="16" fillId="0" borderId="10" xfId="1" applyFont="1" applyBorder="1" applyAlignment="1">
      <alignment wrapText="1"/>
    </xf>
    <xf numFmtId="0" fontId="16" fillId="0" borderId="11" xfId="1" applyFont="1" applyBorder="1" applyAlignment="1">
      <alignment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17"/>
  <sheetViews>
    <sheetView topLeftCell="M191" workbookViewId="0">
      <selection activeCell="AN210" sqref="AN210"/>
    </sheetView>
  </sheetViews>
  <sheetFormatPr defaultRowHeight="12.75" x14ac:dyDescent="0.2"/>
  <cols>
    <col min="1" max="1" width="5.28515625" customWidth="1"/>
    <col min="2" max="2" width="3.85546875" customWidth="1"/>
    <col min="3" max="3" width="0.42578125" customWidth="1"/>
    <col min="4" max="4" width="3.5703125" customWidth="1"/>
    <col min="5" max="5" width="0.5703125" customWidth="1"/>
    <col min="6" max="6" width="4.7109375" customWidth="1"/>
    <col min="7" max="7" width="0.7109375" customWidth="1"/>
    <col min="8" max="8" width="4.42578125" hidden="1" customWidth="1"/>
    <col min="9" max="9" width="0.85546875" hidden="1" customWidth="1"/>
    <col min="10" max="10" width="3.28515625" hidden="1" customWidth="1"/>
    <col min="11" max="11" width="1" hidden="1" customWidth="1"/>
    <col min="12" max="12" width="13.7109375" customWidth="1"/>
    <col min="13" max="13" width="11.7109375" customWidth="1"/>
    <col min="14" max="14" width="8.140625" customWidth="1"/>
    <col min="15" max="15" width="2.42578125" customWidth="1"/>
    <col min="16" max="16" width="0.28515625" customWidth="1"/>
    <col min="17" max="17" width="2.42578125" hidden="1" customWidth="1"/>
    <col min="18" max="18" width="0.5703125" hidden="1" customWidth="1"/>
    <col min="19" max="19" width="2.85546875" hidden="1" customWidth="1"/>
    <col min="20" max="20" width="2.140625" customWidth="1"/>
    <col min="21" max="21" width="12.7109375" customWidth="1"/>
    <col min="22" max="22" width="21" customWidth="1"/>
    <col min="23" max="23" width="0.140625" hidden="1" customWidth="1"/>
    <col min="24" max="24" width="7" customWidth="1"/>
    <col min="25" max="25" width="5" customWidth="1"/>
    <col min="27" max="41" width="4.7109375" customWidth="1"/>
    <col min="44" max="49" width="4.7109375" customWidth="1"/>
    <col min="50" max="50" width="5.140625" customWidth="1"/>
    <col min="51" max="53" width="4.7109375" customWidth="1"/>
  </cols>
  <sheetData>
    <row r="1" spans="1:53" ht="37.9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53" ht="14.45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53" ht="11.65" customHeight="1" x14ac:dyDescent="0.2"/>
    <row r="4" spans="1:53" ht="11.65" customHeight="1" x14ac:dyDescent="0.2"/>
    <row r="5" spans="1:53" ht="10.9" customHeight="1" x14ac:dyDescent="0.2">
      <c r="A5" s="107" t="s">
        <v>579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53" ht="11.6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53" ht="57.4" customHeight="1" x14ac:dyDescent="0.2">
      <c r="A7" s="2" t="s">
        <v>2</v>
      </c>
      <c r="B7" s="108" t="s">
        <v>3</v>
      </c>
      <c r="C7" s="109"/>
      <c r="D7" s="110" t="s">
        <v>4</v>
      </c>
      <c r="E7" s="111"/>
      <c r="F7" s="112" t="s">
        <v>5</v>
      </c>
      <c r="G7" s="113"/>
      <c r="H7" s="108" t="s">
        <v>6</v>
      </c>
      <c r="I7" s="109"/>
      <c r="J7" s="108" t="s">
        <v>7</v>
      </c>
      <c r="K7" s="109"/>
      <c r="L7" s="4" t="s">
        <v>8</v>
      </c>
      <c r="M7" s="4" t="s">
        <v>9</v>
      </c>
      <c r="N7" s="114" t="s">
        <v>10</v>
      </c>
      <c r="O7" s="115"/>
      <c r="P7" s="110" t="s">
        <v>11</v>
      </c>
      <c r="Q7" s="111"/>
      <c r="R7" s="110" t="s">
        <v>12</v>
      </c>
      <c r="S7" s="111"/>
      <c r="T7" s="112" t="s">
        <v>13</v>
      </c>
      <c r="U7" s="113"/>
      <c r="V7" s="3" t="s">
        <v>14</v>
      </c>
      <c r="W7" s="116" t="s">
        <v>15</v>
      </c>
      <c r="X7" s="117"/>
      <c r="Y7" s="19" t="s">
        <v>16</v>
      </c>
      <c r="AA7" s="20">
        <v>0</v>
      </c>
      <c r="AB7" s="20">
        <v>1</v>
      </c>
      <c r="AC7" s="20">
        <v>2</v>
      </c>
      <c r="AD7" s="20">
        <v>3</v>
      </c>
      <c r="AE7" s="20">
        <v>4</v>
      </c>
      <c r="AF7" s="20">
        <v>5</v>
      </c>
      <c r="AG7" s="20">
        <v>6</v>
      </c>
      <c r="AH7" s="20">
        <v>7</v>
      </c>
      <c r="AI7" s="20">
        <v>8</v>
      </c>
      <c r="AJ7" s="20">
        <v>9</v>
      </c>
      <c r="AK7" s="20">
        <v>10</v>
      </c>
      <c r="AL7" s="20">
        <v>11</v>
      </c>
      <c r="AM7" s="20">
        <v>0</v>
      </c>
      <c r="AN7" s="20">
        <v>4</v>
      </c>
      <c r="AO7" s="20">
        <v>8</v>
      </c>
      <c r="AR7" s="94">
        <v>13</v>
      </c>
      <c r="AS7" s="94"/>
      <c r="AT7" s="94"/>
      <c r="AU7" s="94">
        <v>14</v>
      </c>
      <c r="AV7" s="94"/>
      <c r="AW7" s="94"/>
      <c r="AX7" s="94"/>
      <c r="AY7" s="94">
        <v>15</v>
      </c>
      <c r="AZ7" s="94"/>
      <c r="BA7" s="94"/>
    </row>
    <row r="8" spans="1:53" x14ac:dyDescent="0.2">
      <c r="A8" s="5">
        <v>1</v>
      </c>
      <c r="B8" s="84">
        <v>1201</v>
      </c>
      <c r="C8" s="85"/>
      <c r="D8" s="86" t="s">
        <v>17</v>
      </c>
      <c r="E8" s="87"/>
      <c r="F8" s="84">
        <v>1205</v>
      </c>
      <c r="G8" s="85"/>
      <c r="H8" s="84">
        <v>7</v>
      </c>
      <c r="I8" s="85"/>
      <c r="J8" s="84">
        <v>12</v>
      </c>
      <c r="K8" s="85"/>
      <c r="L8" s="10" t="s">
        <v>179</v>
      </c>
      <c r="M8" s="10" t="s">
        <v>180</v>
      </c>
      <c r="N8" s="88" t="s">
        <v>111</v>
      </c>
      <c r="O8" s="89"/>
      <c r="P8" s="88" t="s">
        <v>21</v>
      </c>
      <c r="Q8" s="89"/>
      <c r="R8" s="88" t="s">
        <v>181</v>
      </c>
      <c r="S8" s="89"/>
      <c r="T8" s="90" t="s">
        <v>182</v>
      </c>
      <c r="U8" s="91"/>
      <c r="V8" s="11" t="s">
        <v>95</v>
      </c>
      <c r="W8" s="92">
        <v>14</v>
      </c>
      <c r="X8" s="93"/>
      <c r="Y8" s="12">
        <v>4</v>
      </c>
      <c r="AA8" s="17" t="str">
        <f>RIGHT((LEFT($T8,AA$7+1)))</f>
        <v>+</v>
      </c>
      <c r="AB8" s="17" t="str">
        <f t="shared" ref="AB8:AL8" si="0">RIGHT((LEFT($T8,AB$7+1)))</f>
        <v>+</v>
      </c>
      <c r="AC8" s="17" t="str">
        <f t="shared" si="0"/>
        <v>+</v>
      </c>
      <c r="AD8" s="17" t="str">
        <f t="shared" si="0"/>
        <v>-</v>
      </c>
      <c r="AE8" s="17" t="str">
        <f t="shared" si="0"/>
        <v>+</v>
      </c>
      <c r="AF8" s="17" t="str">
        <f t="shared" si="0"/>
        <v>+</v>
      </c>
      <c r="AG8" s="17" t="str">
        <f t="shared" si="0"/>
        <v>+</v>
      </c>
      <c r="AH8" s="17" t="str">
        <f t="shared" si="0"/>
        <v>-</v>
      </c>
      <c r="AI8" s="17" t="str">
        <f t="shared" si="0"/>
        <v>+</v>
      </c>
      <c r="AJ8" s="17" t="str">
        <f t="shared" si="0"/>
        <v>+</v>
      </c>
      <c r="AK8" s="17" t="str">
        <f t="shared" si="0"/>
        <v>+</v>
      </c>
      <c r="AL8" s="17" t="str">
        <f t="shared" si="0"/>
        <v>+</v>
      </c>
      <c r="AM8" s="17" t="str">
        <f>RIGHT((LEFT($V8,AM$7+1)))</f>
        <v>1</v>
      </c>
      <c r="AN8" s="17" t="str">
        <f t="shared" ref="AN8:AO50" si="1">RIGHT((LEFT($V8,AN$7+1)))</f>
        <v>1</v>
      </c>
      <c r="AO8" s="17" t="str">
        <f t="shared" si="1"/>
        <v>2</v>
      </c>
      <c r="AP8">
        <v>1</v>
      </c>
      <c r="AQ8" s="83"/>
      <c r="AR8" s="20" t="s">
        <v>776</v>
      </c>
      <c r="AS8" s="20" t="s">
        <v>777</v>
      </c>
      <c r="AT8" s="20" t="s">
        <v>778</v>
      </c>
      <c r="AU8" s="20" t="s">
        <v>776</v>
      </c>
      <c r="AV8" s="20" t="s">
        <v>777</v>
      </c>
      <c r="AW8" s="20" t="s">
        <v>778</v>
      </c>
      <c r="AX8" s="20" t="s">
        <v>779</v>
      </c>
      <c r="AY8" s="20" t="s">
        <v>776</v>
      </c>
      <c r="AZ8" s="20" t="s">
        <v>777</v>
      </c>
      <c r="BA8" s="20" t="s">
        <v>778</v>
      </c>
    </row>
    <row r="9" spans="1:53" x14ac:dyDescent="0.2">
      <c r="A9" s="5">
        <v>2</v>
      </c>
      <c r="B9" s="84">
        <v>1201</v>
      </c>
      <c r="C9" s="85"/>
      <c r="D9" s="86" t="s">
        <v>17</v>
      </c>
      <c r="E9" s="87"/>
      <c r="F9" s="84">
        <v>1205</v>
      </c>
      <c r="G9" s="85"/>
      <c r="H9" s="84">
        <v>7</v>
      </c>
      <c r="I9" s="85"/>
      <c r="J9" s="84">
        <v>12</v>
      </c>
      <c r="K9" s="85"/>
      <c r="L9" s="10" t="s">
        <v>183</v>
      </c>
      <c r="M9" s="10" t="s">
        <v>101</v>
      </c>
      <c r="N9" s="88" t="s">
        <v>184</v>
      </c>
      <c r="O9" s="89"/>
      <c r="P9" s="88" t="s">
        <v>21</v>
      </c>
      <c r="Q9" s="89"/>
      <c r="R9" s="88" t="s">
        <v>185</v>
      </c>
      <c r="S9" s="89"/>
      <c r="T9" s="90" t="s">
        <v>186</v>
      </c>
      <c r="U9" s="91"/>
      <c r="V9" s="11" t="s">
        <v>90</v>
      </c>
      <c r="W9" s="92">
        <v>12</v>
      </c>
      <c r="X9" s="93"/>
      <c r="Y9" s="12">
        <v>4</v>
      </c>
      <c r="AA9" s="17" t="str">
        <f t="shared" ref="AA9:AL125" si="2">RIGHT((LEFT($T9,AA$7+1)))</f>
        <v>+</v>
      </c>
      <c r="AB9" s="17" t="str">
        <f t="shared" si="2"/>
        <v>+</v>
      </c>
      <c r="AC9" s="17" t="str">
        <f t="shared" si="2"/>
        <v>+</v>
      </c>
      <c r="AD9" s="17" t="str">
        <f t="shared" si="2"/>
        <v>+</v>
      </c>
      <c r="AE9" s="17" t="str">
        <f t="shared" si="2"/>
        <v>+</v>
      </c>
      <c r="AF9" s="17" t="str">
        <f t="shared" si="2"/>
        <v>-</v>
      </c>
      <c r="AG9" s="17" t="str">
        <f t="shared" si="2"/>
        <v>+</v>
      </c>
      <c r="AH9" s="17" t="str">
        <f t="shared" si="2"/>
        <v>+</v>
      </c>
      <c r="AI9" s="17" t="str">
        <f t="shared" si="2"/>
        <v>+</v>
      </c>
      <c r="AJ9" s="17" t="str">
        <f t="shared" si="2"/>
        <v>-</v>
      </c>
      <c r="AK9" s="17" t="str">
        <f t="shared" si="2"/>
        <v>-</v>
      </c>
      <c r="AL9" s="17" t="str">
        <f t="shared" si="2"/>
        <v>+</v>
      </c>
      <c r="AM9" s="17" t="str">
        <f t="shared" ref="AM9:AO67" si="3">RIGHT((LEFT($V9,AM$7+1)))</f>
        <v>1</v>
      </c>
      <c r="AN9" s="17" t="str">
        <f t="shared" si="1"/>
        <v>0</v>
      </c>
      <c r="AO9" s="17" t="str">
        <f t="shared" si="1"/>
        <v>2</v>
      </c>
      <c r="AP9">
        <v>2</v>
      </c>
      <c r="AQ9" s="83">
        <v>1201</v>
      </c>
      <c r="AR9" s="83">
        <f>COUNTIF(AM8:AM36,0)</f>
        <v>8</v>
      </c>
      <c r="AS9" s="83">
        <f>COUNTIF(AM8:AM36,1)</f>
        <v>15</v>
      </c>
      <c r="AT9" s="83">
        <f>COUNTIF(AM8:AM36,2)</f>
        <v>6</v>
      </c>
      <c r="AU9" s="83">
        <f>COUNTIF(AN8:AN36,0)</f>
        <v>21</v>
      </c>
      <c r="AV9" s="83">
        <f>COUNTIF(AN8:AN36,1)</f>
        <v>7</v>
      </c>
      <c r="AW9" s="83">
        <f>COUNTIF(AN8:AN36,2)</f>
        <v>1</v>
      </c>
      <c r="AX9" s="83">
        <f>COUNTIF(AN8:AN36,3)</f>
        <v>0</v>
      </c>
      <c r="AY9" s="83">
        <f>COUNTIF(AO8:AO36,0)</f>
        <v>10</v>
      </c>
      <c r="AZ9" s="83">
        <f>COUNTIF(AO8:AO36,1)</f>
        <v>0</v>
      </c>
      <c r="BA9" s="83">
        <f>COUNTIF(AO8:AO36,2)</f>
        <v>19</v>
      </c>
    </row>
    <row r="10" spans="1:53" x14ac:dyDescent="0.2">
      <c r="A10" s="5">
        <v>3</v>
      </c>
      <c r="B10" s="84">
        <v>1201</v>
      </c>
      <c r="C10" s="85"/>
      <c r="D10" s="86" t="s">
        <v>17</v>
      </c>
      <c r="E10" s="87"/>
      <c r="F10" s="84">
        <v>1205</v>
      </c>
      <c r="G10" s="85"/>
      <c r="H10" s="84">
        <v>2</v>
      </c>
      <c r="I10" s="85"/>
      <c r="J10" s="84">
        <v>12</v>
      </c>
      <c r="K10" s="85"/>
      <c r="L10" s="14" t="s">
        <v>488</v>
      </c>
      <c r="M10" s="14" t="s">
        <v>77</v>
      </c>
      <c r="N10" s="88" t="s">
        <v>489</v>
      </c>
      <c r="O10" s="89"/>
      <c r="P10" s="88" t="s">
        <v>21</v>
      </c>
      <c r="Q10" s="89"/>
      <c r="R10" s="88" t="s">
        <v>490</v>
      </c>
      <c r="S10" s="89"/>
      <c r="T10" s="90" t="s">
        <v>363</v>
      </c>
      <c r="U10" s="91"/>
      <c r="V10" s="15" t="s">
        <v>369</v>
      </c>
      <c r="W10" s="92">
        <v>13</v>
      </c>
      <c r="X10" s="93"/>
      <c r="Y10" s="13">
        <v>4</v>
      </c>
      <c r="AA10" s="17" t="str">
        <f t="shared" ref="AA10:AL29" si="4">RIGHT((LEFT($T10,AA$7+1)))</f>
        <v>+</v>
      </c>
      <c r="AB10" s="17" t="str">
        <f t="shared" si="4"/>
        <v>+</v>
      </c>
      <c r="AC10" s="17" t="str">
        <f t="shared" si="4"/>
        <v>+</v>
      </c>
      <c r="AD10" s="17" t="str">
        <f t="shared" si="4"/>
        <v>+</v>
      </c>
      <c r="AE10" s="17" t="str">
        <f t="shared" si="4"/>
        <v>+</v>
      </c>
      <c r="AF10" s="17" t="str">
        <f t="shared" si="4"/>
        <v>-</v>
      </c>
      <c r="AG10" s="17" t="str">
        <f t="shared" si="4"/>
        <v>+</v>
      </c>
      <c r="AH10" s="17" t="str">
        <f t="shared" si="4"/>
        <v>+</v>
      </c>
      <c r="AI10" s="17" t="str">
        <f t="shared" si="4"/>
        <v>+</v>
      </c>
      <c r="AJ10" s="17" t="str">
        <f t="shared" si="4"/>
        <v>+</v>
      </c>
      <c r="AK10" s="17" t="str">
        <f t="shared" si="4"/>
        <v>-</v>
      </c>
      <c r="AL10" s="17" t="str">
        <f t="shared" si="4"/>
        <v>-</v>
      </c>
      <c r="AM10" s="17" t="str">
        <f t="shared" si="3"/>
        <v>2</v>
      </c>
      <c r="AN10" s="17" t="str">
        <f t="shared" si="1"/>
        <v>0</v>
      </c>
      <c r="AO10" s="17" t="str">
        <f t="shared" si="1"/>
        <v>2</v>
      </c>
      <c r="AP10">
        <v>3</v>
      </c>
      <c r="AQ10" s="83">
        <v>1202</v>
      </c>
      <c r="AR10" s="83">
        <f>COUNTIF(AM37:AM96,0)</f>
        <v>6</v>
      </c>
      <c r="AS10" s="83">
        <f>COUNTIF(AM37:AM96,1)</f>
        <v>41</v>
      </c>
      <c r="AT10" s="83">
        <f>COUNTIF(AM37:AM96,2)</f>
        <v>13</v>
      </c>
      <c r="AU10" s="83">
        <f>COUNTIF(AN37:AN96,0)</f>
        <v>10</v>
      </c>
      <c r="AV10" s="83">
        <f>COUNTIF(AN37:AN96,1)</f>
        <v>10</v>
      </c>
      <c r="AW10" s="83">
        <f>COUNTIF(AN37:AN96,2)</f>
        <v>12</v>
      </c>
      <c r="AX10" s="83">
        <f>COUNTIF(AN37:AN96,3)</f>
        <v>28</v>
      </c>
      <c r="AY10" s="83">
        <f>COUNTIF(AO37:AO96,0)</f>
        <v>24</v>
      </c>
      <c r="AZ10" s="83">
        <f>COUNTIF(AO37:AO96,1)</f>
        <v>1</v>
      </c>
      <c r="BA10" s="83">
        <f>COUNTIF(AO37:AO96,2)</f>
        <v>35</v>
      </c>
    </row>
    <row r="11" spans="1:53" x14ac:dyDescent="0.2">
      <c r="A11" s="5">
        <v>4</v>
      </c>
      <c r="B11" s="84">
        <v>1201</v>
      </c>
      <c r="C11" s="85"/>
      <c r="D11" s="86" t="s">
        <v>17</v>
      </c>
      <c r="E11" s="87"/>
      <c r="F11" s="84">
        <v>1205</v>
      </c>
      <c r="G11" s="85"/>
      <c r="H11" s="84">
        <v>6</v>
      </c>
      <c r="I11" s="85"/>
      <c r="J11" s="84">
        <v>12</v>
      </c>
      <c r="K11" s="85"/>
      <c r="L11" s="14" t="s">
        <v>342</v>
      </c>
      <c r="M11" s="14" t="s">
        <v>138</v>
      </c>
      <c r="N11" s="88" t="s">
        <v>27</v>
      </c>
      <c r="O11" s="89"/>
      <c r="P11" s="88" t="s">
        <v>21</v>
      </c>
      <c r="Q11" s="89"/>
      <c r="R11" s="88" t="s">
        <v>491</v>
      </c>
      <c r="S11" s="89"/>
      <c r="T11" s="90" t="s">
        <v>492</v>
      </c>
      <c r="U11" s="91"/>
      <c r="V11" s="15" t="s">
        <v>493</v>
      </c>
      <c r="W11" s="92">
        <v>10</v>
      </c>
      <c r="X11" s="93"/>
      <c r="Y11" s="13">
        <v>3</v>
      </c>
      <c r="AA11" s="17" t="str">
        <f t="shared" si="4"/>
        <v>+</v>
      </c>
      <c r="AB11" s="17" t="str">
        <f t="shared" si="4"/>
        <v>+</v>
      </c>
      <c r="AC11" s="17" t="str">
        <f t="shared" si="4"/>
        <v>+</v>
      </c>
      <c r="AD11" s="17" t="str">
        <f t="shared" si="4"/>
        <v>+</v>
      </c>
      <c r="AE11" s="17" t="str">
        <f t="shared" si="4"/>
        <v>+</v>
      </c>
      <c r="AF11" s="17" t="str">
        <f t="shared" si="4"/>
        <v>-</v>
      </c>
      <c r="AG11" s="17" t="str">
        <f t="shared" si="4"/>
        <v>+</v>
      </c>
      <c r="AH11" s="17" t="str">
        <f t="shared" si="4"/>
        <v>-</v>
      </c>
      <c r="AI11" s="17" t="str">
        <f t="shared" si="4"/>
        <v>+</v>
      </c>
      <c r="AJ11" s="17" t="str">
        <f t="shared" si="4"/>
        <v>-</v>
      </c>
      <c r="AK11" s="17" t="str">
        <f t="shared" si="4"/>
        <v>+</v>
      </c>
      <c r="AL11" s="17" t="str">
        <f t="shared" si="4"/>
        <v>-</v>
      </c>
      <c r="AM11" s="17" t="str">
        <f t="shared" si="3"/>
        <v>0</v>
      </c>
      <c r="AN11" s="17" t="str">
        <f t="shared" si="1"/>
        <v>0</v>
      </c>
      <c r="AO11" s="17" t="str">
        <f t="shared" si="1"/>
        <v>2</v>
      </c>
      <c r="AP11">
        <v>4</v>
      </c>
      <c r="AQ11" s="83">
        <v>1203</v>
      </c>
      <c r="AR11" s="83">
        <f>COUNTIF(AM97:AM120,0)</f>
        <v>2</v>
      </c>
      <c r="AS11" s="83">
        <f>COUNTIF(AM97:AM120,1)</f>
        <v>20</v>
      </c>
      <c r="AT11" s="83">
        <f>COUNTIF(AM97:AM120,2)</f>
        <v>2</v>
      </c>
      <c r="AU11" s="83">
        <f>COUNTIF(AN97:AN120,0)</f>
        <v>17</v>
      </c>
      <c r="AV11" s="83">
        <f>COUNTIF(AN97:AN120,1)</f>
        <v>0</v>
      </c>
      <c r="AW11" s="83">
        <f>COUNTIF(AN97:AN120,2)</f>
        <v>2</v>
      </c>
      <c r="AX11" s="83">
        <f>COUNTIF(AN97:AN120,3)</f>
        <v>5</v>
      </c>
      <c r="AY11" s="83">
        <f>COUNTIF(AO97:AO120,0)</f>
        <v>20</v>
      </c>
      <c r="AZ11" s="83">
        <f>COUNTIF(AO97:AO120,1)</f>
        <v>0</v>
      </c>
      <c r="BA11" s="83">
        <f>COUNTIF(AO97:AO120,2)</f>
        <v>4</v>
      </c>
    </row>
    <row r="12" spans="1:53" x14ac:dyDescent="0.2">
      <c r="A12" s="5">
        <v>5</v>
      </c>
      <c r="B12" s="84">
        <v>1201</v>
      </c>
      <c r="C12" s="85"/>
      <c r="D12" s="86" t="s">
        <v>17</v>
      </c>
      <c r="E12" s="87"/>
      <c r="F12" s="84">
        <v>1205</v>
      </c>
      <c r="G12" s="85"/>
      <c r="H12" s="84">
        <v>2</v>
      </c>
      <c r="I12" s="85"/>
      <c r="J12" s="84">
        <v>12</v>
      </c>
      <c r="K12" s="85"/>
      <c r="L12" s="14" t="s">
        <v>494</v>
      </c>
      <c r="M12" s="14" t="s">
        <v>153</v>
      </c>
      <c r="N12" s="88" t="s">
        <v>361</v>
      </c>
      <c r="O12" s="89"/>
      <c r="P12" s="88" t="s">
        <v>21</v>
      </c>
      <c r="Q12" s="89"/>
      <c r="R12" s="88" t="s">
        <v>495</v>
      </c>
      <c r="S12" s="89"/>
      <c r="T12" s="90" t="s">
        <v>133</v>
      </c>
      <c r="U12" s="91"/>
      <c r="V12" s="15" t="s">
        <v>95</v>
      </c>
      <c r="W12" s="92">
        <v>9</v>
      </c>
      <c r="X12" s="93"/>
      <c r="Y12" s="13">
        <v>3</v>
      </c>
      <c r="AA12" s="17" t="str">
        <f t="shared" si="4"/>
        <v>-</v>
      </c>
      <c r="AB12" s="17" t="str">
        <f t="shared" si="4"/>
        <v>+</v>
      </c>
      <c r="AC12" s="17" t="str">
        <f t="shared" si="4"/>
        <v>-</v>
      </c>
      <c r="AD12" s="17" t="str">
        <f t="shared" si="4"/>
        <v>+</v>
      </c>
      <c r="AE12" s="17" t="str">
        <f t="shared" si="4"/>
        <v>+</v>
      </c>
      <c r="AF12" s="17" t="str">
        <f t="shared" si="4"/>
        <v>-</v>
      </c>
      <c r="AG12" s="17" t="str">
        <f t="shared" si="4"/>
        <v>+</v>
      </c>
      <c r="AH12" s="17" t="str">
        <f t="shared" si="4"/>
        <v>-</v>
      </c>
      <c r="AI12" s="17" t="str">
        <f t="shared" si="4"/>
        <v>+</v>
      </c>
      <c r="AJ12" s="17" t="str">
        <f t="shared" si="4"/>
        <v>-</v>
      </c>
      <c r="AK12" s="17" t="str">
        <f t="shared" si="4"/>
        <v>-</v>
      </c>
      <c r="AL12" s="17" t="str">
        <f t="shared" si="4"/>
        <v>-</v>
      </c>
      <c r="AM12" s="17" t="str">
        <f t="shared" si="3"/>
        <v>1</v>
      </c>
      <c r="AN12" s="17" t="str">
        <f t="shared" si="1"/>
        <v>1</v>
      </c>
      <c r="AO12" s="17" t="str">
        <f t="shared" si="1"/>
        <v>2</v>
      </c>
      <c r="AP12">
        <v>5</v>
      </c>
      <c r="AQ12" s="83">
        <v>1204</v>
      </c>
      <c r="AR12" s="83">
        <f>COUNTIF(AM121:AM140,0)</f>
        <v>0</v>
      </c>
      <c r="AS12" s="83">
        <f>COUNTIF(AM121:AM140,1)</f>
        <v>2</v>
      </c>
      <c r="AT12" s="83">
        <f>COUNTIF(AM121:AM140,2)</f>
        <v>18</v>
      </c>
      <c r="AU12" s="83">
        <f>COUNTIF(AN121:AN140,0)</f>
        <v>0</v>
      </c>
      <c r="AV12" s="83">
        <f>COUNTIF(AN121:AN140,1)</f>
        <v>2</v>
      </c>
      <c r="AW12" s="83">
        <f>COUNTIF(AN121:AN140,2)</f>
        <v>3</v>
      </c>
      <c r="AX12" s="83">
        <f>COUNTIF(AN121:AN140,3)</f>
        <v>15</v>
      </c>
      <c r="AY12" s="83">
        <f>COUNTIF(AO121:AO140,0)</f>
        <v>4</v>
      </c>
      <c r="AZ12" s="83">
        <f>COUNTIF(AO121:AO140,1)</f>
        <v>0</v>
      </c>
      <c r="BA12" s="83">
        <f>COUNTIF(AO121:AO140,2)</f>
        <v>16</v>
      </c>
    </row>
    <row r="13" spans="1:53" x14ac:dyDescent="0.2">
      <c r="A13" s="5">
        <v>6</v>
      </c>
      <c r="B13" s="84">
        <v>1201</v>
      </c>
      <c r="C13" s="85"/>
      <c r="D13" s="86" t="s">
        <v>31</v>
      </c>
      <c r="E13" s="87"/>
      <c r="F13" s="84">
        <v>1205</v>
      </c>
      <c r="G13" s="85"/>
      <c r="H13" s="84">
        <v>6</v>
      </c>
      <c r="I13" s="85"/>
      <c r="J13" s="84">
        <v>12</v>
      </c>
      <c r="K13" s="85"/>
      <c r="L13" s="14" t="s">
        <v>496</v>
      </c>
      <c r="M13" s="14" t="s">
        <v>497</v>
      </c>
      <c r="N13" s="88" t="s">
        <v>498</v>
      </c>
      <c r="O13" s="89"/>
      <c r="P13" s="88" t="s">
        <v>21</v>
      </c>
      <c r="Q13" s="89"/>
      <c r="R13" s="88" t="s">
        <v>499</v>
      </c>
      <c r="S13" s="89"/>
      <c r="T13" s="90" t="s">
        <v>500</v>
      </c>
      <c r="U13" s="91"/>
      <c r="V13" s="15" t="s">
        <v>90</v>
      </c>
      <c r="W13" s="92">
        <v>10</v>
      </c>
      <c r="X13" s="93"/>
      <c r="Y13" s="13">
        <v>3</v>
      </c>
      <c r="AA13" s="17" t="str">
        <f t="shared" si="4"/>
        <v>+</v>
      </c>
      <c r="AB13" s="17" t="str">
        <f t="shared" si="4"/>
        <v>+</v>
      </c>
      <c r="AC13" s="17" t="str">
        <f t="shared" si="4"/>
        <v>+</v>
      </c>
      <c r="AD13" s="17" t="str">
        <f t="shared" si="4"/>
        <v>+</v>
      </c>
      <c r="AE13" s="17" t="str">
        <f t="shared" si="4"/>
        <v>-</v>
      </c>
      <c r="AF13" s="17" t="str">
        <f t="shared" si="4"/>
        <v>-</v>
      </c>
      <c r="AG13" s="17" t="str">
        <f t="shared" si="4"/>
        <v>+</v>
      </c>
      <c r="AH13" s="17" t="str">
        <f t="shared" si="4"/>
        <v>+</v>
      </c>
      <c r="AI13" s="17" t="str">
        <f t="shared" si="4"/>
        <v>-</v>
      </c>
      <c r="AJ13" s="17" t="str">
        <f t="shared" si="4"/>
        <v>-</v>
      </c>
      <c r="AK13" s="17" t="str">
        <f t="shared" si="4"/>
        <v>+</v>
      </c>
      <c r="AL13" s="17" t="str">
        <f t="shared" si="4"/>
        <v>-</v>
      </c>
      <c r="AM13" s="17" t="str">
        <f t="shared" si="3"/>
        <v>1</v>
      </c>
      <c r="AN13" s="17" t="str">
        <f t="shared" si="1"/>
        <v>0</v>
      </c>
      <c r="AO13" s="17" t="str">
        <f t="shared" si="1"/>
        <v>2</v>
      </c>
      <c r="AP13">
        <v>6</v>
      </c>
      <c r="AQ13" s="83">
        <v>1205</v>
      </c>
      <c r="AR13" s="83">
        <f>COUNTIF(AM141:AM180,0)</f>
        <v>15</v>
      </c>
      <c r="AS13" s="83">
        <f>COUNTIF(AM141:AM180,1)</f>
        <v>12</v>
      </c>
      <c r="AT13" s="83">
        <f>COUNTIF(AM141:AM180,2)</f>
        <v>13</v>
      </c>
      <c r="AU13" s="83">
        <f>COUNTIF(AN141:AN180,0)</f>
        <v>20</v>
      </c>
      <c r="AV13" s="83">
        <f>COUNTIF(AN141:AN180,1)</f>
        <v>1</v>
      </c>
      <c r="AW13" s="83">
        <f>COUNTIF(AN141:AN180,2)</f>
        <v>12</v>
      </c>
      <c r="AX13" s="83">
        <f>COUNTIF(AN141:AN180,3)</f>
        <v>7</v>
      </c>
      <c r="AY13" s="83">
        <f>COUNTIF(AO141:AO180,0)</f>
        <v>18</v>
      </c>
      <c r="AZ13" s="83">
        <f>COUNTIF(AO141:AO180,1)</f>
        <v>1</v>
      </c>
      <c r="BA13" s="83">
        <f>COUNTIF(AO141:AO180,2)</f>
        <v>21</v>
      </c>
    </row>
    <row r="14" spans="1:53" x14ac:dyDescent="0.2">
      <c r="A14" s="5">
        <v>7</v>
      </c>
      <c r="B14" s="84">
        <v>1201</v>
      </c>
      <c r="C14" s="85"/>
      <c r="D14" s="86" t="s">
        <v>31</v>
      </c>
      <c r="E14" s="87"/>
      <c r="F14" s="84">
        <v>1205</v>
      </c>
      <c r="G14" s="85"/>
      <c r="H14" s="84">
        <v>2</v>
      </c>
      <c r="I14" s="85"/>
      <c r="J14" s="84">
        <v>12</v>
      </c>
      <c r="K14" s="85"/>
      <c r="L14" s="14" t="s">
        <v>501</v>
      </c>
      <c r="M14" s="14" t="s">
        <v>333</v>
      </c>
      <c r="N14" s="88" t="s">
        <v>111</v>
      </c>
      <c r="O14" s="89"/>
      <c r="P14" s="88" t="s">
        <v>21</v>
      </c>
      <c r="Q14" s="89"/>
      <c r="R14" s="88" t="s">
        <v>502</v>
      </c>
      <c r="S14" s="89"/>
      <c r="T14" s="90" t="s">
        <v>503</v>
      </c>
      <c r="U14" s="91"/>
      <c r="V14" s="15" t="s">
        <v>504</v>
      </c>
      <c r="W14" s="92">
        <v>8</v>
      </c>
      <c r="X14" s="93"/>
      <c r="Y14" s="13">
        <v>3</v>
      </c>
      <c r="AA14" s="17" t="str">
        <f t="shared" si="4"/>
        <v>+</v>
      </c>
      <c r="AB14" s="17" t="str">
        <f t="shared" si="4"/>
        <v>+</v>
      </c>
      <c r="AC14" s="17" t="str">
        <f t="shared" si="4"/>
        <v>-</v>
      </c>
      <c r="AD14" s="17" t="str">
        <f t="shared" si="4"/>
        <v>-</v>
      </c>
      <c r="AE14" s="17" t="str">
        <f t="shared" si="4"/>
        <v>+</v>
      </c>
      <c r="AF14" s="17" t="str">
        <f t="shared" si="4"/>
        <v>-</v>
      </c>
      <c r="AG14" s="17" t="str">
        <f t="shared" si="4"/>
        <v>+</v>
      </c>
      <c r="AH14" s="17" t="str">
        <f t="shared" si="4"/>
        <v>+</v>
      </c>
      <c r="AI14" s="17" t="str">
        <f t="shared" si="4"/>
        <v>+</v>
      </c>
      <c r="AJ14" s="17" t="str">
        <f t="shared" si="4"/>
        <v>-</v>
      </c>
      <c r="AK14" s="17" t="str">
        <f t="shared" si="4"/>
        <v>-</v>
      </c>
      <c r="AL14" s="17" t="str">
        <f t="shared" si="4"/>
        <v>-</v>
      </c>
      <c r="AM14" s="17" t="str">
        <f t="shared" si="3"/>
        <v>2</v>
      </c>
      <c r="AN14" s="17" t="str">
        <f t="shared" si="1"/>
        <v>0</v>
      </c>
      <c r="AO14" s="17" t="str">
        <f t="shared" si="1"/>
        <v>0</v>
      </c>
      <c r="AP14">
        <v>7</v>
      </c>
      <c r="AQ14" s="83">
        <v>1207</v>
      </c>
      <c r="AR14" s="83">
        <f>COUNTIF(AM181:AM186,0)</f>
        <v>0</v>
      </c>
      <c r="AS14" s="83">
        <f>COUNTIF(AM181:AM186,1)</f>
        <v>4</v>
      </c>
      <c r="AT14" s="83">
        <f>COUNTIF(AM181:AM186,2)</f>
        <v>2</v>
      </c>
      <c r="AU14" s="83">
        <f>COUNTIF(AN181:AN186,0)</f>
        <v>2</v>
      </c>
      <c r="AV14" s="83">
        <f>COUNTIF(AN181:AN186,1)</f>
        <v>3</v>
      </c>
      <c r="AW14" s="83">
        <f>COUNTIF(AN181:AN186,2)</f>
        <v>1</v>
      </c>
      <c r="AX14" s="83">
        <f>COUNTIF(AN181:AN186,3)</f>
        <v>0</v>
      </c>
      <c r="AY14" s="83">
        <f>COUNTIF(AO181:AO186,0)</f>
        <v>6</v>
      </c>
      <c r="AZ14" s="83">
        <f>COUNTIF(AO181:AO186,1)</f>
        <v>0</v>
      </c>
      <c r="BA14" s="83">
        <f>COUNTIF(AO181:AO186,2)</f>
        <v>0</v>
      </c>
    </row>
    <row r="15" spans="1:53" x14ac:dyDescent="0.2">
      <c r="A15" s="5">
        <v>8</v>
      </c>
      <c r="B15" s="84">
        <v>1201</v>
      </c>
      <c r="C15" s="85"/>
      <c r="D15" s="86" t="s">
        <v>17</v>
      </c>
      <c r="E15" s="87"/>
      <c r="F15" s="84">
        <v>1205</v>
      </c>
      <c r="G15" s="85"/>
      <c r="H15" s="84">
        <v>1</v>
      </c>
      <c r="I15" s="85"/>
      <c r="J15" s="84">
        <v>12</v>
      </c>
      <c r="K15" s="85"/>
      <c r="L15" s="14" t="s">
        <v>505</v>
      </c>
      <c r="M15" s="14" t="s">
        <v>333</v>
      </c>
      <c r="N15" s="88" t="s">
        <v>20</v>
      </c>
      <c r="O15" s="89"/>
      <c r="P15" s="88" t="s">
        <v>21</v>
      </c>
      <c r="Q15" s="89"/>
      <c r="R15" s="88" t="s">
        <v>506</v>
      </c>
      <c r="S15" s="89"/>
      <c r="T15" s="90" t="s">
        <v>507</v>
      </c>
      <c r="U15" s="91"/>
      <c r="V15" s="15" t="s">
        <v>493</v>
      </c>
      <c r="W15" s="92">
        <v>8</v>
      </c>
      <c r="X15" s="93"/>
      <c r="Y15" s="13">
        <v>3</v>
      </c>
      <c r="AA15" s="17" t="str">
        <f t="shared" si="4"/>
        <v>+</v>
      </c>
      <c r="AB15" s="17" t="str">
        <f t="shared" si="4"/>
        <v>+</v>
      </c>
      <c r="AC15" s="17" t="str">
        <f t="shared" si="4"/>
        <v>+</v>
      </c>
      <c r="AD15" s="17" t="str">
        <f t="shared" si="4"/>
        <v>+</v>
      </c>
      <c r="AE15" s="17" t="str">
        <f t="shared" si="4"/>
        <v>-</v>
      </c>
      <c r="AF15" s="17" t="str">
        <f t="shared" si="4"/>
        <v>-</v>
      </c>
      <c r="AG15" s="17" t="str">
        <f t="shared" si="4"/>
        <v>-</v>
      </c>
      <c r="AH15" s="17" t="str">
        <f t="shared" si="4"/>
        <v>-</v>
      </c>
      <c r="AI15" s="17" t="str">
        <f t="shared" si="4"/>
        <v>+</v>
      </c>
      <c r="AJ15" s="17" t="str">
        <f t="shared" si="4"/>
        <v>+</v>
      </c>
      <c r="AK15" s="17" t="str">
        <f t="shared" si="4"/>
        <v>-</v>
      </c>
      <c r="AL15" s="17" t="str">
        <f t="shared" si="4"/>
        <v>-</v>
      </c>
      <c r="AM15" s="17" t="str">
        <f t="shared" si="3"/>
        <v>0</v>
      </c>
      <c r="AN15" s="17" t="str">
        <f t="shared" si="1"/>
        <v>0</v>
      </c>
      <c r="AO15" s="17" t="str">
        <f t="shared" si="1"/>
        <v>2</v>
      </c>
      <c r="AP15">
        <v>8</v>
      </c>
      <c r="AQ15" s="83">
        <v>1209</v>
      </c>
      <c r="AR15" s="83">
        <f>COUNTIF(AM187:AM191,0)</f>
        <v>1</v>
      </c>
      <c r="AS15" s="83">
        <f>COUNTIF(AM187:AM191,1)</f>
        <v>2</v>
      </c>
      <c r="AT15" s="83">
        <f>COUNTIF(AM187:AM191,2)</f>
        <v>2</v>
      </c>
      <c r="AU15" s="83">
        <f>COUNTIF(AN187:AN191,0)</f>
        <v>1</v>
      </c>
      <c r="AV15" s="83">
        <f>COUNTIF(AN187:AN191,1)</f>
        <v>2</v>
      </c>
      <c r="AW15" s="83">
        <f>COUNTIF(AN187:AN191,2)</f>
        <v>2</v>
      </c>
      <c r="AX15" s="83">
        <f>COUNTIF(AN187:AN191,3)</f>
        <v>0</v>
      </c>
      <c r="AY15" s="83">
        <f>COUNTIF(AO187:AO191,0)</f>
        <v>2</v>
      </c>
      <c r="AZ15" s="83">
        <f>COUNTIF(AO187:AO191,1)</f>
        <v>0</v>
      </c>
      <c r="BA15" s="83">
        <f>COUNTIF(AO187:AO191,2)</f>
        <v>3</v>
      </c>
    </row>
    <row r="16" spans="1:53" x14ac:dyDescent="0.2">
      <c r="A16" s="5">
        <v>9</v>
      </c>
      <c r="B16" s="84">
        <v>1201</v>
      </c>
      <c r="C16" s="85"/>
      <c r="D16" s="86" t="s">
        <v>17</v>
      </c>
      <c r="E16" s="87"/>
      <c r="F16" s="84">
        <v>1205</v>
      </c>
      <c r="G16" s="85"/>
      <c r="H16" s="84">
        <v>1</v>
      </c>
      <c r="I16" s="85"/>
      <c r="J16" s="84">
        <v>12</v>
      </c>
      <c r="K16" s="85"/>
      <c r="L16" s="14" t="s">
        <v>508</v>
      </c>
      <c r="M16" s="14" t="s">
        <v>317</v>
      </c>
      <c r="N16" s="88" t="s">
        <v>509</v>
      </c>
      <c r="O16" s="89"/>
      <c r="P16" s="88" t="s">
        <v>21</v>
      </c>
      <c r="Q16" s="89"/>
      <c r="R16" s="88" t="s">
        <v>510</v>
      </c>
      <c r="S16" s="89"/>
      <c r="T16" s="90" t="s">
        <v>511</v>
      </c>
      <c r="U16" s="91"/>
      <c r="V16" s="15" t="s">
        <v>369</v>
      </c>
      <c r="W16" s="92">
        <v>6</v>
      </c>
      <c r="X16" s="93"/>
      <c r="Y16" s="13">
        <v>3</v>
      </c>
      <c r="AA16" s="17" t="str">
        <f t="shared" si="4"/>
        <v>-</v>
      </c>
      <c r="AB16" s="17" t="str">
        <f t="shared" si="4"/>
        <v>+</v>
      </c>
      <c r="AC16" s="17" t="str">
        <f t="shared" si="4"/>
        <v>-</v>
      </c>
      <c r="AD16" s="17" t="str">
        <f t="shared" si="4"/>
        <v>-</v>
      </c>
      <c r="AE16" s="17" t="str">
        <f t="shared" si="4"/>
        <v>-</v>
      </c>
      <c r="AF16" s="17" t="str">
        <f t="shared" si="4"/>
        <v>-</v>
      </c>
      <c r="AG16" s="17" t="str">
        <f t="shared" si="4"/>
        <v>-</v>
      </c>
      <c r="AH16" s="17" t="str">
        <f t="shared" si="4"/>
        <v>-</v>
      </c>
      <c r="AI16" s="17" t="str">
        <f t="shared" si="4"/>
        <v>+</v>
      </c>
      <c r="AJ16" s="17" t="str">
        <f t="shared" si="4"/>
        <v>-</v>
      </c>
      <c r="AK16" s="17" t="str">
        <f t="shared" si="4"/>
        <v>-</v>
      </c>
      <c r="AL16" s="17" t="str">
        <f t="shared" si="4"/>
        <v>-</v>
      </c>
      <c r="AM16" s="17" t="str">
        <f t="shared" si="3"/>
        <v>2</v>
      </c>
      <c r="AN16" s="17" t="str">
        <f t="shared" si="1"/>
        <v>0</v>
      </c>
      <c r="AO16" s="17" t="str">
        <f t="shared" si="1"/>
        <v>2</v>
      </c>
      <c r="AP16">
        <v>9</v>
      </c>
      <c r="AQ16" s="83">
        <v>1210</v>
      </c>
      <c r="AR16" s="83">
        <f>COUNTIF(AM192:AM193,0)</f>
        <v>1</v>
      </c>
      <c r="AS16" s="83">
        <f>COUNTIF(AM192:AM193,1)</f>
        <v>1</v>
      </c>
      <c r="AT16" s="83">
        <f>COUNTIF(AM192:AM193,2)</f>
        <v>0</v>
      </c>
      <c r="AU16" s="83">
        <f>COUNTIF(AN192:AN193,0)</f>
        <v>1</v>
      </c>
      <c r="AV16" s="83">
        <f>COUNTIF(AN192:AN193,1)</f>
        <v>1</v>
      </c>
      <c r="AW16" s="83">
        <f>COUNTIF(AN192:AN193,2)</f>
        <v>0</v>
      </c>
      <c r="AX16" s="83">
        <f>COUNTIF(AN192:AN193,3)</f>
        <v>0</v>
      </c>
      <c r="AY16" s="83">
        <f>COUNTIF(AO192:AO193,0)</f>
        <v>1</v>
      </c>
      <c r="AZ16" s="83">
        <f>COUNTIF(AO192:AO193,1)</f>
        <v>0</v>
      </c>
      <c r="BA16" s="83">
        <f>COUNTIF(AO192:AO193,2)</f>
        <v>1</v>
      </c>
    </row>
    <row r="17" spans="1:53" x14ac:dyDescent="0.2">
      <c r="A17" s="5">
        <v>10</v>
      </c>
      <c r="B17" s="84">
        <v>1201</v>
      </c>
      <c r="C17" s="85"/>
      <c r="D17" s="86" t="s">
        <v>17</v>
      </c>
      <c r="E17" s="87"/>
      <c r="F17" s="84">
        <v>1205</v>
      </c>
      <c r="G17" s="85"/>
      <c r="H17" s="84">
        <v>2</v>
      </c>
      <c r="I17" s="85"/>
      <c r="J17" s="84">
        <v>12</v>
      </c>
      <c r="K17" s="85"/>
      <c r="L17" s="14" t="s">
        <v>512</v>
      </c>
      <c r="M17" s="14" t="s">
        <v>513</v>
      </c>
      <c r="N17" s="88" t="s">
        <v>514</v>
      </c>
      <c r="O17" s="89"/>
      <c r="P17" s="88" t="s">
        <v>21</v>
      </c>
      <c r="Q17" s="89"/>
      <c r="R17" s="88" t="s">
        <v>515</v>
      </c>
      <c r="S17" s="89"/>
      <c r="T17" s="90" t="s">
        <v>341</v>
      </c>
      <c r="U17" s="91"/>
      <c r="V17" s="15" t="s">
        <v>95</v>
      </c>
      <c r="W17" s="92">
        <v>14</v>
      </c>
      <c r="X17" s="93"/>
      <c r="Y17" s="13">
        <v>4</v>
      </c>
      <c r="AA17" s="17" t="str">
        <f t="shared" si="4"/>
        <v>+</v>
      </c>
      <c r="AB17" s="17" t="str">
        <f t="shared" si="4"/>
        <v>+</v>
      </c>
      <c r="AC17" s="17" t="str">
        <f t="shared" si="4"/>
        <v>+</v>
      </c>
      <c r="AD17" s="17" t="str">
        <f t="shared" si="4"/>
        <v>+</v>
      </c>
      <c r="AE17" s="17" t="str">
        <f t="shared" si="4"/>
        <v>+</v>
      </c>
      <c r="AF17" s="17" t="str">
        <f t="shared" si="4"/>
        <v>+</v>
      </c>
      <c r="AG17" s="17" t="str">
        <f t="shared" si="4"/>
        <v>+</v>
      </c>
      <c r="AH17" s="17" t="str">
        <f t="shared" si="4"/>
        <v>-</v>
      </c>
      <c r="AI17" s="17" t="str">
        <f t="shared" si="4"/>
        <v>+</v>
      </c>
      <c r="AJ17" s="17" t="str">
        <f t="shared" si="4"/>
        <v>+</v>
      </c>
      <c r="AK17" s="17" t="str">
        <f t="shared" si="4"/>
        <v>+</v>
      </c>
      <c r="AL17" s="17" t="str">
        <f t="shared" si="4"/>
        <v>-</v>
      </c>
      <c r="AM17" s="17" t="str">
        <f t="shared" si="3"/>
        <v>1</v>
      </c>
      <c r="AN17" s="17" t="str">
        <f t="shared" si="1"/>
        <v>1</v>
      </c>
      <c r="AO17" s="17" t="str">
        <f t="shared" si="1"/>
        <v>2</v>
      </c>
      <c r="AP17">
        <v>10</v>
      </c>
      <c r="AQ17" s="83">
        <v>1212</v>
      </c>
      <c r="AR17" s="83">
        <f>COUNTIF(AM194:AM195,0)</f>
        <v>1</v>
      </c>
      <c r="AS17" s="83">
        <f>COUNTIF(AM194:AM195,1)</f>
        <v>1</v>
      </c>
      <c r="AT17" s="83">
        <f>COUNTIF(AM194:AM195,2)</f>
        <v>0</v>
      </c>
      <c r="AU17" s="83">
        <f>COUNTIF(AN194:AN195,0)</f>
        <v>2</v>
      </c>
      <c r="AV17" s="83">
        <f>COUNTIF(AN194:AN195,1)</f>
        <v>0</v>
      </c>
      <c r="AW17" s="83">
        <f>COUNTIF(AN194:AN195,2)</f>
        <v>0</v>
      </c>
      <c r="AX17" s="83">
        <f>COUNTIF(AN194:AN195,3)</f>
        <v>0</v>
      </c>
      <c r="AY17" s="83">
        <f>COUNTIF(AO194:AO195,0)</f>
        <v>2</v>
      </c>
      <c r="AZ17" s="83">
        <f>COUNTIF(AO194:AO195,1)</f>
        <v>0</v>
      </c>
      <c r="BA17" s="83">
        <f>COUNTIF(AO194:AO195,2)</f>
        <v>0</v>
      </c>
    </row>
    <row r="18" spans="1:53" x14ac:dyDescent="0.2">
      <c r="A18" s="5">
        <v>11</v>
      </c>
      <c r="B18" s="84">
        <v>1201</v>
      </c>
      <c r="C18" s="85"/>
      <c r="D18" s="86" t="s">
        <v>31</v>
      </c>
      <c r="E18" s="87"/>
      <c r="F18" s="84">
        <v>1205</v>
      </c>
      <c r="G18" s="85"/>
      <c r="H18" s="84">
        <v>1</v>
      </c>
      <c r="I18" s="85"/>
      <c r="J18" s="84">
        <v>12</v>
      </c>
      <c r="K18" s="85"/>
      <c r="L18" s="14" t="s">
        <v>516</v>
      </c>
      <c r="M18" s="14" t="s">
        <v>86</v>
      </c>
      <c r="N18" s="88" t="s">
        <v>297</v>
      </c>
      <c r="O18" s="89"/>
      <c r="P18" s="88" t="s">
        <v>21</v>
      </c>
      <c r="Q18" s="89"/>
      <c r="R18" s="88" t="s">
        <v>517</v>
      </c>
      <c r="S18" s="89"/>
      <c r="T18" s="90" t="s">
        <v>518</v>
      </c>
      <c r="U18" s="91"/>
      <c r="V18" s="15" t="s">
        <v>37</v>
      </c>
      <c r="W18" s="92">
        <v>5</v>
      </c>
      <c r="X18" s="93"/>
      <c r="Y18" s="13">
        <v>3</v>
      </c>
      <c r="AA18" s="17" t="str">
        <f t="shared" si="4"/>
        <v>-</v>
      </c>
      <c r="AB18" s="17" t="str">
        <f t="shared" si="4"/>
        <v>+</v>
      </c>
      <c r="AC18" s="17" t="str">
        <f t="shared" si="4"/>
        <v>+</v>
      </c>
      <c r="AD18" s="17" t="str">
        <f t="shared" si="4"/>
        <v>-</v>
      </c>
      <c r="AE18" s="17" t="str">
        <f t="shared" si="4"/>
        <v>-</v>
      </c>
      <c r="AF18" s="17" t="str">
        <f t="shared" si="4"/>
        <v>-</v>
      </c>
      <c r="AG18" s="17" t="str">
        <f t="shared" si="4"/>
        <v>-</v>
      </c>
      <c r="AH18" s="17" t="str">
        <f t="shared" si="4"/>
        <v>+</v>
      </c>
      <c r="AI18" s="17" t="str">
        <f t="shared" si="4"/>
        <v>+</v>
      </c>
      <c r="AJ18" s="17" t="str">
        <f t="shared" si="4"/>
        <v>-</v>
      </c>
      <c r="AK18" s="17" t="str">
        <f t="shared" si="4"/>
        <v>-</v>
      </c>
      <c r="AL18" s="17" t="str">
        <f t="shared" si="4"/>
        <v>-</v>
      </c>
      <c r="AM18" s="17" t="str">
        <f t="shared" si="3"/>
        <v>1</v>
      </c>
      <c r="AN18" s="17" t="str">
        <f t="shared" si="1"/>
        <v>0</v>
      </c>
      <c r="AO18" s="17" t="str">
        <f t="shared" si="1"/>
        <v>0</v>
      </c>
      <c r="AP18">
        <v>11</v>
      </c>
      <c r="AQ18" s="83">
        <v>1216</v>
      </c>
      <c r="AR18" s="83">
        <v>0</v>
      </c>
      <c r="AS18" s="83">
        <v>0</v>
      </c>
      <c r="AT18" s="83">
        <v>1</v>
      </c>
      <c r="AU18" s="83">
        <v>0</v>
      </c>
      <c r="AV18" s="83">
        <v>0</v>
      </c>
      <c r="AW18" s="83">
        <v>0</v>
      </c>
      <c r="AX18" s="83">
        <v>1</v>
      </c>
      <c r="AY18" s="83">
        <v>1</v>
      </c>
      <c r="AZ18" s="83">
        <v>0</v>
      </c>
      <c r="BA18" s="83">
        <v>0</v>
      </c>
    </row>
    <row r="19" spans="1:53" x14ac:dyDescent="0.2">
      <c r="A19" s="5">
        <v>12</v>
      </c>
      <c r="B19" s="84">
        <v>1201</v>
      </c>
      <c r="C19" s="85"/>
      <c r="D19" s="86" t="s">
        <v>31</v>
      </c>
      <c r="E19" s="87"/>
      <c r="F19" s="84">
        <v>1205</v>
      </c>
      <c r="G19" s="85"/>
      <c r="H19" s="84">
        <v>2</v>
      </c>
      <c r="I19" s="85"/>
      <c r="J19" s="84">
        <v>12</v>
      </c>
      <c r="K19" s="85"/>
      <c r="L19" s="14" t="s">
        <v>519</v>
      </c>
      <c r="M19" s="14" t="s">
        <v>419</v>
      </c>
      <c r="N19" s="88" t="s">
        <v>520</v>
      </c>
      <c r="O19" s="89"/>
      <c r="P19" s="88" t="s">
        <v>21</v>
      </c>
      <c r="Q19" s="89"/>
      <c r="R19" s="88" t="s">
        <v>521</v>
      </c>
      <c r="S19" s="89"/>
      <c r="T19" s="90" t="s">
        <v>522</v>
      </c>
      <c r="U19" s="91"/>
      <c r="V19" s="15" t="s">
        <v>95</v>
      </c>
      <c r="W19" s="92">
        <v>9</v>
      </c>
      <c r="X19" s="93"/>
      <c r="Y19" s="13">
        <v>3</v>
      </c>
      <c r="AA19" s="17" t="str">
        <f t="shared" si="4"/>
        <v>-</v>
      </c>
      <c r="AB19" s="17" t="str">
        <f t="shared" si="4"/>
        <v>+</v>
      </c>
      <c r="AC19" s="17" t="str">
        <f t="shared" si="4"/>
        <v>-</v>
      </c>
      <c r="AD19" s="17" t="str">
        <f t="shared" si="4"/>
        <v>+</v>
      </c>
      <c r="AE19" s="17" t="str">
        <f t="shared" si="4"/>
        <v>+</v>
      </c>
      <c r="AF19" s="17" t="str">
        <f t="shared" si="4"/>
        <v>-</v>
      </c>
      <c r="AG19" s="17" t="str">
        <f t="shared" si="4"/>
        <v>+</v>
      </c>
      <c r="AH19" s="17" t="str">
        <f t="shared" si="4"/>
        <v>+</v>
      </c>
      <c r="AI19" s="17" t="str">
        <f t="shared" si="4"/>
        <v>-</v>
      </c>
      <c r="AJ19" s="17" t="str">
        <f t="shared" si="4"/>
        <v>-</v>
      </c>
      <c r="AK19" s="17" t="str">
        <f t="shared" si="4"/>
        <v>-</v>
      </c>
      <c r="AL19" s="17" t="str">
        <f t="shared" si="4"/>
        <v>-</v>
      </c>
      <c r="AM19" s="17" t="str">
        <f t="shared" si="3"/>
        <v>1</v>
      </c>
      <c r="AN19" s="17" t="str">
        <f t="shared" si="1"/>
        <v>1</v>
      </c>
      <c r="AO19" s="17" t="str">
        <f t="shared" si="1"/>
        <v>2</v>
      </c>
      <c r="AP19">
        <v>12</v>
      </c>
      <c r="AQ19" s="83">
        <v>1217</v>
      </c>
      <c r="AR19" s="83">
        <f>COUNTIF(AM197:AM206,0)</f>
        <v>3</v>
      </c>
      <c r="AS19" s="83">
        <f>COUNTIF(AM197:AM206,1)</f>
        <v>7</v>
      </c>
      <c r="AT19" s="83">
        <f>COUNTIF(AM197:AM206,2)</f>
        <v>0</v>
      </c>
      <c r="AU19" s="83">
        <f>COUNTIF(AN197:AN206,0)</f>
        <v>9</v>
      </c>
      <c r="AV19" s="83">
        <f>COUNTIF(AN197:AN206,1)</f>
        <v>1</v>
      </c>
      <c r="AW19" s="83">
        <f>COUNTIF(AN197:AN206,2)</f>
        <v>0</v>
      </c>
      <c r="AX19" s="83">
        <f>COUNTIF(AN197:AN206,3)</f>
        <v>0</v>
      </c>
      <c r="AY19" s="83">
        <f>COUNTIF(AO197:AO206,0)</f>
        <v>10</v>
      </c>
      <c r="AZ19" s="83">
        <f>COUNTIF(AO197:AO206,1)</f>
        <v>0</v>
      </c>
      <c r="BA19" s="83">
        <f>COUNTIF(AO197:AO206,2)</f>
        <v>0</v>
      </c>
    </row>
    <row r="20" spans="1:53" x14ac:dyDescent="0.2">
      <c r="A20" s="5">
        <v>13</v>
      </c>
      <c r="B20" s="84">
        <v>1201</v>
      </c>
      <c r="C20" s="85"/>
      <c r="D20" s="86" t="s">
        <v>31</v>
      </c>
      <c r="E20" s="87"/>
      <c r="F20" s="84">
        <v>1205</v>
      </c>
      <c r="G20" s="85"/>
      <c r="H20" s="84">
        <v>2</v>
      </c>
      <c r="I20" s="85"/>
      <c r="J20" s="84">
        <v>12</v>
      </c>
      <c r="K20" s="85"/>
      <c r="L20" s="14" t="s">
        <v>519</v>
      </c>
      <c r="M20" s="14" t="s">
        <v>310</v>
      </c>
      <c r="N20" s="88" t="s">
        <v>520</v>
      </c>
      <c r="O20" s="89"/>
      <c r="P20" s="88" t="s">
        <v>21</v>
      </c>
      <c r="Q20" s="89"/>
      <c r="R20" s="88" t="s">
        <v>523</v>
      </c>
      <c r="S20" s="89"/>
      <c r="T20" s="90" t="s">
        <v>524</v>
      </c>
      <c r="U20" s="91"/>
      <c r="V20" s="15" t="s">
        <v>504</v>
      </c>
      <c r="W20" s="92">
        <v>6</v>
      </c>
      <c r="X20" s="93"/>
      <c r="Y20" s="13">
        <v>3</v>
      </c>
      <c r="AA20" s="17" t="str">
        <f t="shared" si="4"/>
        <v>-</v>
      </c>
      <c r="AB20" s="17" t="str">
        <f t="shared" si="4"/>
        <v>+</v>
      </c>
      <c r="AC20" s="17" t="str">
        <f t="shared" si="4"/>
        <v>-</v>
      </c>
      <c r="AD20" s="17" t="str">
        <f t="shared" si="4"/>
        <v>+</v>
      </c>
      <c r="AE20" s="17" t="str">
        <f t="shared" si="4"/>
        <v>+</v>
      </c>
      <c r="AF20" s="17" t="str">
        <f t="shared" si="4"/>
        <v>-</v>
      </c>
      <c r="AG20" s="17" t="str">
        <f t="shared" si="4"/>
        <v>+</v>
      </c>
      <c r="AH20" s="17" t="str">
        <f t="shared" si="4"/>
        <v>-</v>
      </c>
      <c r="AI20" s="17" t="str">
        <f t="shared" si="4"/>
        <v>-</v>
      </c>
      <c r="AJ20" s="17" t="str">
        <f t="shared" si="4"/>
        <v>-</v>
      </c>
      <c r="AK20" s="17" t="str">
        <f t="shared" si="4"/>
        <v>-</v>
      </c>
      <c r="AL20" s="17" t="str">
        <f t="shared" si="4"/>
        <v>-</v>
      </c>
      <c r="AM20" s="17" t="str">
        <f t="shared" si="3"/>
        <v>2</v>
      </c>
      <c r="AN20" s="17" t="str">
        <f t="shared" si="1"/>
        <v>0</v>
      </c>
      <c r="AO20" s="17" t="str">
        <f t="shared" si="1"/>
        <v>0</v>
      </c>
      <c r="AP20">
        <v>13</v>
      </c>
    </row>
    <row r="21" spans="1:53" x14ac:dyDescent="0.2">
      <c r="A21" s="5">
        <v>14</v>
      </c>
      <c r="B21" s="84">
        <v>1201</v>
      </c>
      <c r="C21" s="85"/>
      <c r="D21" s="86" t="s">
        <v>17</v>
      </c>
      <c r="E21" s="87"/>
      <c r="F21" s="84">
        <v>1205</v>
      </c>
      <c r="G21" s="85"/>
      <c r="H21" s="84">
        <v>1</v>
      </c>
      <c r="I21" s="85"/>
      <c r="J21" s="84">
        <v>12</v>
      </c>
      <c r="K21" s="85"/>
      <c r="L21" s="14" t="s">
        <v>525</v>
      </c>
      <c r="M21" s="14" t="s">
        <v>526</v>
      </c>
      <c r="N21" s="88" t="s">
        <v>45</v>
      </c>
      <c r="O21" s="89"/>
      <c r="P21" s="88" t="s">
        <v>21</v>
      </c>
      <c r="Q21" s="89"/>
      <c r="R21" s="88" t="s">
        <v>527</v>
      </c>
      <c r="S21" s="89"/>
      <c r="T21" s="90" t="s">
        <v>528</v>
      </c>
      <c r="U21" s="91"/>
      <c r="V21" s="15" t="s">
        <v>95</v>
      </c>
      <c r="W21" s="92">
        <v>10</v>
      </c>
      <c r="X21" s="93"/>
      <c r="Y21" s="13">
        <v>3</v>
      </c>
      <c r="AA21" s="17" t="str">
        <f t="shared" si="4"/>
        <v>-</v>
      </c>
      <c r="AB21" s="17" t="str">
        <f t="shared" si="4"/>
        <v>+</v>
      </c>
      <c r="AC21" s="17" t="str">
        <f t="shared" si="4"/>
        <v>-</v>
      </c>
      <c r="AD21" s="17" t="str">
        <f t="shared" si="4"/>
        <v>+</v>
      </c>
      <c r="AE21" s="17" t="str">
        <f t="shared" si="4"/>
        <v>+</v>
      </c>
      <c r="AF21" s="17" t="str">
        <f t="shared" si="4"/>
        <v>-</v>
      </c>
      <c r="AG21" s="17" t="str">
        <f t="shared" si="4"/>
        <v>+</v>
      </c>
      <c r="AH21" s="17" t="str">
        <f t="shared" si="4"/>
        <v>-</v>
      </c>
      <c r="AI21" s="17" t="str">
        <f t="shared" si="4"/>
        <v>+</v>
      </c>
      <c r="AJ21" s="17" t="str">
        <f t="shared" si="4"/>
        <v>+</v>
      </c>
      <c r="AK21" s="17" t="str">
        <f t="shared" si="4"/>
        <v>-</v>
      </c>
      <c r="AL21" s="17" t="str">
        <f t="shared" si="4"/>
        <v>-</v>
      </c>
      <c r="AM21" s="17" t="str">
        <f t="shared" si="3"/>
        <v>1</v>
      </c>
      <c r="AN21" s="17" t="str">
        <f t="shared" si="1"/>
        <v>1</v>
      </c>
      <c r="AO21" s="17" t="str">
        <f t="shared" si="1"/>
        <v>2</v>
      </c>
      <c r="AP21">
        <v>14</v>
      </c>
    </row>
    <row r="22" spans="1:53" x14ac:dyDescent="0.2">
      <c r="A22" s="5">
        <v>15</v>
      </c>
      <c r="B22" s="84">
        <v>1201</v>
      </c>
      <c r="C22" s="85"/>
      <c r="D22" s="86" t="s">
        <v>31</v>
      </c>
      <c r="E22" s="87"/>
      <c r="F22" s="84">
        <v>1205</v>
      </c>
      <c r="G22" s="85"/>
      <c r="H22" s="84">
        <v>1</v>
      </c>
      <c r="I22" s="85"/>
      <c r="J22" s="84">
        <v>12</v>
      </c>
      <c r="K22" s="85"/>
      <c r="L22" s="14" t="s">
        <v>529</v>
      </c>
      <c r="M22" s="14" t="s">
        <v>530</v>
      </c>
      <c r="N22" s="88" t="s">
        <v>531</v>
      </c>
      <c r="O22" s="89"/>
      <c r="P22" s="88" t="s">
        <v>21</v>
      </c>
      <c r="Q22" s="89"/>
      <c r="R22" s="88" t="s">
        <v>532</v>
      </c>
      <c r="S22" s="89"/>
      <c r="T22" s="90" t="s">
        <v>533</v>
      </c>
      <c r="U22" s="91"/>
      <c r="V22" s="15" t="s">
        <v>24</v>
      </c>
      <c r="W22" s="92">
        <v>12</v>
      </c>
      <c r="X22" s="93"/>
      <c r="Y22" s="13">
        <v>4</v>
      </c>
      <c r="AA22" s="17" t="str">
        <f t="shared" si="4"/>
        <v>-</v>
      </c>
      <c r="AB22" s="17" t="str">
        <f t="shared" si="4"/>
        <v>+</v>
      </c>
      <c r="AC22" s="17" t="str">
        <f t="shared" si="4"/>
        <v>-</v>
      </c>
      <c r="AD22" s="17" t="str">
        <f t="shared" si="4"/>
        <v>+</v>
      </c>
      <c r="AE22" s="17" t="str">
        <f t="shared" si="4"/>
        <v>+</v>
      </c>
      <c r="AF22" s="17" t="str">
        <f t="shared" si="4"/>
        <v>+</v>
      </c>
      <c r="AG22" s="17" t="str">
        <f t="shared" si="4"/>
        <v>+</v>
      </c>
      <c r="AH22" s="17" t="str">
        <f t="shared" si="4"/>
        <v>-</v>
      </c>
      <c r="AI22" s="17" t="str">
        <f t="shared" si="4"/>
        <v>+</v>
      </c>
      <c r="AJ22" s="17" t="str">
        <f t="shared" si="4"/>
        <v>+</v>
      </c>
      <c r="AK22" s="17" t="str">
        <f t="shared" si="4"/>
        <v>+</v>
      </c>
      <c r="AL22" s="17" t="str">
        <f t="shared" si="4"/>
        <v>+</v>
      </c>
      <c r="AM22" s="17" t="str">
        <f t="shared" si="3"/>
        <v>1</v>
      </c>
      <c r="AN22" s="17" t="str">
        <f t="shared" si="1"/>
        <v>2</v>
      </c>
      <c r="AO22" s="17" t="str">
        <f t="shared" si="1"/>
        <v>0</v>
      </c>
      <c r="AP22">
        <v>15</v>
      </c>
    </row>
    <row r="23" spans="1:53" x14ac:dyDescent="0.2">
      <c r="A23" s="5">
        <v>16</v>
      </c>
      <c r="B23" s="84">
        <v>1201</v>
      </c>
      <c r="C23" s="85"/>
      <c r="D23" s="86" t="s">
        <v>31</v>
      </c>
      <c r="E23" s="87"/>
      <c r="F23" s="84">
        <v>1205</v>
      </c>
      <c r="G23" s="85"/>
      <c r="H23" s="84">
        <v>6</v>
      </c>
      <c r="I23" s="85"/>
      <c r="J23" s="84">
        <v>12</v>
      </c>
      <c r="K23" s="85"/>
      <c r="L23" s="14" t="s">
        <v>534</v>
      </c>
      <c r="M23" s="14" t="s">
        <v>535</v>
      </c>
      <c r="N23" s="88" t="s">
        <v>157</v>
      </c>
      <c r="O23" s="89"/>
      <c r="P23" s="88" t="s">
        <v>21</v>
      </c>
      <c r="Q23" s="89"/>
      <c r="R23" s="88" t="s">
        <v>536</v>
      </c>
      <c r="S23" s="89"/>
      <c r="T23" s="90" t="s">
        <v>537</v>
      </c>
      <c r="U23" s="91"/>
      <c r="V23" s="15" t="s">
        <v>201</v>
      </c>
      <c r="W23" s="92">
        <v>4</v>
      </c>
      <c r="X23" s="93"/>
      <c r="Y23" s="13">
        <v>3</v>
      </c>
      <c r="AA23" s="17" t="str">
        <f t="shared" si="4"/>
        <v>-</v>
      </c>
      <c r="AB23" s="17" t="str">
        <f t="shared" si="4"/>
        <v>+</v>
      </c>
      <c r="AC23" s="17" t="str">
        <f t="shared" si="4"/>
        <v>-</v>
      </c>
      <c r="AD23" s="17" t="str">
        <f t="shared" si="4"/>
        <v>+</v>
      </c>
      <c r="AE23" s="17" t="str">
        <f t="shared" si="4"/>
        <v>-</v>
      </c>
      <c r="AF23" s="17" t="str">
        <f t="shared" si="4"/>
        <v>-</v>
      </c>
      <c r="AG23" s="17" t="str">
        <f t="shared" si="4"/>
        <v>+</v>
      </c>
      <c r="AH23" s="17" t="str">
        <f t="shared" si="4"/>
        <v>-</v>
      </c>
      <c r="AI23" s="17" t="str">
        <f t="shared" si="4"/>
        <v>+</v>
      </c>
      <c r="AJ23" s="17" t="str">
        <f t="shared" si="4"/>
        <v>-</v>
      </c>
      <c r="AK23" s="17" t="str">
        <f t="shared" si="4"/>
        <v>-</v>
      </c>
      <c r="AL23" s="17" t="str">
        <f t="shared" si="4"/>
        <v>-</v>
      </c>
      <c r="AM23" s="17" t="str">
        <f t="shared" si="3"/>
        <v>0</v>
      </c>
      <c r="AN23" s="17" t="str">
        <f t="shared" si="1"/>
        <v>0</v>
      </c>
      <c r="AO23" s="17" t="str">
        <f t="shared" si="1"/>
        <v>0</v>
      </c>
      <c r="AP23">
        <v>16</v>
      </c>
    </row>
    <row r="24" spans="1:53" x14ac:dyDescent="0.2">
      <c r="A24" s="5">
        <v>17</v>
      </c>
      <c r="B24" s="84">
        <v>1201</v>
      </c>
      <c r="C24" s="85"/>
      <c r="D24" s="86" t="s">
        <v>17</v>
      </c>
      <c r="E24" s="87"/>
      <c r="F24" s="84">
        <v>1205</v>
      </c>
      <c r="G24" s="85"/>
      <c r="H24" s="84">
        <v>6</v>
      </c>
      <c r="I24" s="85"/>
      <c r="J24" s="84">
        <v>12</v>
      </c>
      <c r="K24" s="85"/>
      <c r="L24" s="14" t="s">
        <v>538</v>
      </c>
      <c r="M24" s="14" t="s">
        <v>372</v>
      </c>
      <c r="N24" s="88" t="s">
        <v>107</v>
      </c>
      <c r="O24" s="89"/>
      <c r="P24" s="88" t="s">
        <v>21</v>
      </c>
      <c r="Q24" s="89"/>
      <c r="R24" s="88" t="s">
        <v>539</v>
      </c>
      <c r="S24" s="89"/>
      <c r="T24" s="90" t="s">
        <v>540</v>
      </c>
      <c r="U24" s="91"/>
      <c r="V24" s="15" t="s">
        <v>37</v>
      </c>
      <c r="W24" s="92">
        <v>8</v>
      </c>
      <c r="X24" s="93"/>
      <c r="Y24" s="13">
        <v>3</v>
      </c>
      <c r="AA24" s="17" t="str">
        <f t="shared" si="4"/>
        <v>+</v>
      </c>
      <c r="AB24" s="17" t="str">
        <f t="shared" si="4"/>
        <v>+</v>
      </c>
      <c r="AC24" s="17" t="str">
        <f t="shared" si="4"/>
        <v>+</v>
      </c>
      <c r="AD24" s="17" t="str">
        <f t="shared" si="4"/>
        <v>-</v>
      </c>
      <c r="AE24" s="17" t="str">
        <f t="shared" si="4"/>
        <v>-</v>
      </c>
      <c r="AF24" s="17" t="str">
        <f t="shared" si="4"/>
        <v>-</v>
      </c>
      <c r="AG24" s="17" t="str">
        <f t="shared" si="4"/>
        <v>+</v>
      </c>
      <c r="AH24" s="17" t="str">
        <f t="shared" si="4"/>
        <v>-</v>
      </c>
      <c r="AI24" s="17" t="str">
        <f t="shared" si="4"/>
        <v>+</v>
      </c>
      <c r="AJ24" s="17" t="str">
        <f t="shared" si="4"/>
        <v>+</v>
      </c>
      <c r="AK24" s="17" t="str">
        <f t="shared" si="4"/>
        <v>+</v>
      </c>
      <c r="AL24" s="17" t="str">
        <f t="shared" si="4"/>
        <v>-</v>
      </c>
      <c r="AM24" s="17" t="str">
        <f t="shared" si="3"/>
        <v>1</v>
      </c>
      <c r="AN24" s="17" t="str">
        <f t="shared" si="1"/>
        <v>0</v>
      </c>
      <c r="AO24" s="17" t="str">
        <f t="shared" si="1"/>
        <v>0</v>
      </c>
      <c r="AP24">
        <v>17</v>
      </c>
    </row>
    <row r="25" spans="1:53" x14ac:dyDescent="0.2">
      <c r="A25" s="5">
        <v>18</v>
      </c>
      <c r="B25" s="84">
        <v>1201</v>
      </c>
      <c r="C25" s="85"/>
      <c r="D25" s="86" t="s">
        <v>17</v>
      </c>
      <c r="E25" s="87"/>
      <c r="F25" s="84">
        <v>1205</v>
      </c>
      <c r="G25" s="85"/>
      <c r="H25" s="84">
        <v>2</v>
      </c>
      <c r="I25" s="85"/>
      <c r="J25" s="84">
        <v>12</v>
      </c>
      <c r="K25" s="85"/>
      <c r="L25" s="14" t="s">
        <v>541</v>
      </c>
      <c r="M25" s="14" t="s">
        <v>19</v>
      </c>
      <c r="N25" s="88" t="s">
        <v>111</v>
      </c>
      <c r="O25" s="89"/>
      <c r="P25" s="88" t="s">
        <v>542</v>
      </c>
      <c r="Q25" s="89"/>
      <c r="R25" s="88" t="s">
        <v>543</v>
      </c>
      <c r="S25" s="89"/>
      <c r="T25" s="90" t="s">
        <v>544</v>
      </c>
      <c r="U25" s="91"/>
      <c r="V25" s="15" t="s">
        <v>545</v>
      </c>
      <c r="W25" s="92">
        <v>5</v>
      </c>
      <c r="X25" s="93"/>
      <c r="Y25" s="13">
        <v>3</v>
      </c>
      <c r="AA25" s="17" t="str">
        <f t="shared" si="4"/>
        <v>+</v>
      </c>
      <c r="AB25" s="17" t="str">
        <f t="shared" si="4"/>
        <v>-</v>
      </c>
      <c r="AC25" s="17" t="str">
        <f t="shared" si="4"/>
        <v>-</v>
      </c>
      <c r="AD25" s="17" t="str">
        <f t="shared" si="4"/>
        <v>-</v>
      </c>
      <c r="AE25" s="17" t="str">
        <f t="shared" si="4"/>
        <v>+</v>
      </c>
      <c r="AF25" s="17" t="str">
        <f t="shared" si="4"/>
        <v>-</v>
      </c>
      <c r="AG25" s="17" t="str">
        <f t="shared" si="4"/>
        <v>-</v>
      </c>
      <c r="AH25" s="17" t="str">
        <f t="shared" si="4"/>
        <v>-</v>
      </c>
      <c r="AI25" s="17" t="str">
        <f t="shared" si="4"/>
        <v>-</v>
      </c>
      <c r="AJ25" s="17" t="str">
        <f t="shared" si="4"/>
        <v>-</v>
      </c>
      <c r="AK25" s="17" t="str">
        <f t="shared" si="4"/>
        <v>-</v>
      </c>
      <c r="AL25" s="17" t="str">
        <f t="shared" si="4"/>
        <v>-</v>
      </c>
      <c r="AM25" s="17" t="str">
        <f t="shared" si="3"/>
        <v>0</v>
      </c>
      <c r="AN25" s="17" t="str">
        <f t="shared" si="1"/>
        <v>1</v>
      </c>
      <c r="AO25" s="17" t="str">
        <f t="shared" si="1"/>
        <v>2</v>
      </c>
      <c r="AP25">
        <v>18</v>
      </c>
    </row>
    <row r="26" spans="1:53" x14ac:dyDescent="0.2">
      <c r="A26" s="5">
        <v>19</v>
      </c>
      <c r="B26" s="84">
        <v>1201</v>
      </c>
      <c r="C26" s="85"/>
      <c r="D26" s="86" t="s">
        <v>17</v>
      </c>
      <c r="E26" s="87"/>
      <c r="F26" s="84">
        <v>1205</v>
      </c>
      <c r="G26" s="85"/>
      <c r="H26" s="84">
        <v>6</v>
      </c>
      <c r="I26" s="85"/>
      <c r="J26" s="84">
        <v>12</v>
      </c>
      <c r="K26" s="85"/>
      <c r="L26" s="14" t="s">
        <v>546</v>
      </c>
      <c r="M26" s="14" t="s">
        <v>547</v>
      </c>
      <c r="N26" s="88" t="s">
        <v>237</v>
      </c>
      <c r="O26" s="89"/>
      <c r="P26" s="88" t="s">
        <v>21</v>
      </c>
      <c r="Q26" s="89"/>
      <c r="R26" s="88" t="s">
        <v>548</v>
      </c>
      <c r="S26" s="89"/>
      <c r="T26" s="90" t="s">
        <v>492</v>
      </c>
      <c r="U26" s="91"/>
      <c r="V26" s="15" t="s">
        <v>201</v>
      </c>
      <c r="W26" s="92">
        <v>8</v>
      </c>
      <c r="X26" s="93"/>
      <c r="Y26" s="13">
        <v>3</v>
      </c>
      <c r="AA26" s="17" t="str">
        <f t="shared" si="4"/>
        <v>+</v>
      </c>
      <c r="AB26" s="17" t="str">
        <f t="shared" si="4"/>
        <v>+</v>
      </c>
      <c r="AC26" s="17" t="str">
        <f t="shared" si="4"/>
        <v>+</v>
      </c>
      <c r="AD26" s="17" t="str">
        <f t="shared" si="4"/>
        <v>+</v>
      </c>
      <c r="AE26" s="17" t="str">
        <f t="shared" si="4"/>
        <v>+</v>
      </c>
      <c r="AF26" s="17" t="str">
        <f t="shared" si="4"/>
        <v>-</v>
      </c>
      <c r="AG26" s="17" t="str">
        <f t="shared" si="4"/>
        <v>+</v>
      </c>
      <c r="AH26" s="17" t="str">
        <f t="shared" si="4"/>
        <v>-</v>
      </c>
      <c r="AI26" s="17" t="str">
        <f t="shared" si="4"/>
        <v>+</v>
      </c>
      <c r="AJ26" s="17" t="str">
        <f t="shared" si="4"/>
        <v>-</v>
      </c>
      <c r="AK26" s="17" t="str">
        <f t="shared" si="4"/>
        <v>+</v>
      </c>
      <c r="AL26" s="17" t="str">
        <f t="shared" si="4"/>
        <v>-</v>
      </c>
      <c r="AM26" s="17" t="str">
        <f t="shared" si="3"/>
        <v>0</v>
      </c>
      <c r="AN26" s="17" t="str">
        <f t="shared" si="1"/>
        <v>0</v>
      </c>
      <c r="AO26" s="17" t="str">
        <f t="shared" si="1"/>
        <v>0</v>
      </c>
      <c r="AP26">
        <v>19</v>
      </c>
    </row>
    <row r="27" spans="1:53" x14ac:dyDescent="0.2">
      <c r="A27" s="5">
        <v>20</v>
      </c>
      <c r="B27" s="84">
        <v>1201</v>
      </c>
      <c r="C27" s="85"/>
      <c r="D27" s="86" t="s">
        <v>17</v>
      </c>
      <c r="E27" s="87"/>
      <c r="F27" s="84">
        <v>1205</v>
      </c>
      <c r="G27" s="85"/>
      <c r="H27" s="84">
        <v>6</v>
      </c>
      <c r="I27" s="85"/>
      <c r="J27" s="84">
        <v>12</v>
      </c>
      <c r="K27" s="85"/>
      <c r="L27" s="14" t="s">
        <v>142</v>
      </c>
      <c r="M27" s="14" t="s">
        <v>365</v>
      </c>
      <c r="N27" s="88" t="s">
        <v>111</v>
      </c>
      <c r="O27" s="89"/>
      <c r="P27" s="88" t="s">
        <v>21</v>
      </c>
      <c r="Q27" s="89"/>
      <c r="R27" s="88" t="s">
        <v>549</v>
      </c>
      <c r="S27" s="89"/>
      <c r="T27" s="90" t="s">
        <v>550</v>
      </c>
      <c r="U27" s="91"/>
      <c r="V27" s="15" t="s">
        <v>369</v>
      </c>
      <c r="W27" s="92">
        <v>9</v>
      </c>
      <c r="X27" s="93"/>
      <c r="Y27" s="13">
        <v>3</v>
      </c>
      <c r="AA27" s="17" t="str">
        <f t="shared" si="4"/>
        <v>-</v>
      </c>
      <c r="AB27" s="17" t="str">
        <f t="shared" si="4"/>
        <v>+</v>
      </c>
      <c r="AC27" s="17" t="str">
        <f t="shared" si="4"/>
        <v>+</v>
      </c>
      <c r="AD27" s="17" t="str">
        <f t="shared" si="4"/>
        <v>+</v>
      </c>
      <c r="AE27" s="17" t="str">
        <f t="shared" si="4"/>
        <v>-</v>
      </c>
      <c r="AF27" s="17" t="str">
        <f t="shared" si="4"/>
        <v>-</v>
      </c>
      <c r="AG27" s="17" t="str">
        <f t="shared" si="4"/>
        <v>+</v>
      </c>
      <c r="AH27" s="17" t="str">
        <f t="shared" si="4"/>
        <v>-</v>
      </c>
      <c r="AI27" s="17" t="str">
        <f t="shared" si="4"/>
        <v>+</v>
      </c>
      <c r="AJ27" s="17" t="str">
        <f t="shared" si="4"/>
        <v>-</v>
      </c>
      <c r="AK27" s="17" t="str">
        <f t="shared" si="4"/>
        <v>-</v>
      </c>
      <c r="AL27" s="17" t="str">
        <f t="shared" si="4"/>
        <v>-</v>
      </c>
      <c r="AM27" s="17" t="str">
        <f t="shared" si="3"/>
        <v>2</v>
      </c>
      <c r="AN27" s="17" t="str">
        <f t="shared" si="1"/>
        <v>0</v>
      </c>
      <c r="AO27" s="17" t="str">
        <f t="shared" si="1"/>
        <v>2</v>
      </c>
      <c r="AP27">
        <v>20</v>
      </c>
    </row>
    <row r="28" spans="1:53" x14ac:dyDescent="0.2">
      <c r="A28" s="5">
        <v>21</v>
      </c>
      <c r="B28" s="84">
        <v>1201</v>
      </c>
      <c r="C28" s="85"/>
      <c r="D28" s="86" t="s">
        <v>31</v>
      </c>
      <c r="E28" s="87"/>
      <c r="F28" s="84">
        <v>1205</v>
      </c>
      <c r="G28" s="85"/>
      <c r="H28" s="84">
        <v>1</v>
      </c>
      <c r="I28" s="85"/>
      <c r="J28" s="84">
        <v>12</v>
      </c>
      <c r="K28" s="85"/>
      <c r="L28" s="14" t="s">
        <v>551</v>
      </c>
      <c r="M28" s="14" t="s">
        <v>552</v>
      </c>
      <c r="N28" s="88" t="s">
        <v>553</v>
      </c>
      <c r="O28" s="89"/>
      <c r="P28" s="88" t="s">
        <v>21</v>
      </c>
      <c r="Q28" s="89"/>
      <c r="R28" s="88" t="s">
        <v>554</v>
      </c>
      <c r="S28" s="89"/>
      <c r="T28" s="90" t="s">
        <v>555</v>
      </c>
      <c r="U28" s="91"/>
      <c r="V28" s="15" t="s">
        <v>95</v>
      </c>
      <c r="W28" s="92">
        <v>15</v>
      </c>
      <c r="X28" s="93"/>
      <c r="Y28" s="13">
        <v>4</v>
      </c>
      <c r="AA28" s="17" t="str">
        <f t="shared" si="4"/>
        <v>-</v>
      </c>
      <c r="AB28" s="17" t="str">
        <f t="shared" si="4"/>
        <v>+</v>
      </c>
      <c r="AC28" s="17" t="str">
        <f t="shared" si="4"/>
        <v>+</v>
      </c>
      <c r="AD28" s="17" t="str">
        <f t="shared" si="4"/>
        <v>+</v>
      </c>
      <c r="AE28" s="17" t="str">
        <f t="shared" si="4"/>
        <v>+</v>
      </c>
      <c r="AF28" s="17" t="str">
        <f t="shared" si="4"/>
        <v>+</v>
      </c>
      <c r="AG28" s="17" t="str">
        <f t="shared" si="4"/>
        <v>+</v>
      </c>
      <c r="AH28" s="17" t="str">
        <f t="shared" si="4"/>
        <v>+</v>
      </c>
      <c r="AI28" s="17" t="str">
        <f t="shared" si="4"/>
        <v>+</v>
      </c>
      <c r="AJ28" s="17" t="str">
        <f t="shared" si="4"/>
        <v>+</v>
      </c>
      <c r="AK28" s="17" t="str">
        <f t="shared" si="4"/>
        <v>+</v>
      </c>
      <c r="AL28" s="17" t="str">
        <f t="shared" si="4"/>
        <v>+</v>
      </c>
      <c r="AM28" s="17" t="str">
        <f t="shared" si="3"/>
        <v>1</v>
      </c>
      <c r="AN28" s="17" t="str">
        <f t="shared" si="1"/>
        <v>1</v>
      </c>
      <c r="AO28" s="17" t="str">
        <f t="shared" si="1"/>
        <v>2</v>
      </c>
      <c r="AP28">
        <v>21</v>
      </c>
    </row>
    <row r="29" spans="1:53" x14ac:dyDescent="0.2">
      <c r="A29" s="5">
        <v>22</v>
      </c>
      <c r="B29" s="84">
        <v>1201</v>
      </c>
      <c r="C29" s="85"/>
      <c r="D29" s="86" t="s">
        <v>31</v>
      </c>
      <c r="E29" s="87"/>
      <c r="F29" s="84">
        <v>1205</v>
      </c>
      <c r="G29" s="85"/>
      <c r="H29" s="84">
        <v>1</v>
      </c>
      <c r="I29" s="85"/>
      <c r="J29" s="84">
        <v>12</v>
      </c>
      <c r="K29" s="85"/>
      <c r="L29" s="14" t="s">
        <v>556</v>
      </c>
      <c r="M29" s="14" t="s">
        <v>188</v>
      </c>
      <c r="N29" s="88" t="s">
        <v>20</v>
      </c>
      <c r="O29" s="89"/>
      <c r="P29" s="88" t="s">
        <v>21</v>
      </c>
      <c r="Q29" s="89"/>
      <c r="R29" s="88" t="s">
        <v>557</v>
      </c>
      <c r="S29" s="89"/>
      <c r="T29" s="90" t="s">
        <v>398</v>
      </c>
      <c r="U29" s="91"/>
      <c r="V29" s="15" t="s">
        <v>493</v>
      </c>
      <c r="W29" s="92">
        <v>5</v>
      </c>
      <c r="X29" s="93"/>
      <c r="Y29" s="13">
        <v>3</v>
      </c>
      <c r="AA29" s="17" t="str">
        <f t="shared" si="4"/>
        <v>+</v>
      </c>
      <c r="AB29" s="17" t="str">
        <f t="shared" si="4"/>
        <v>+</v>
      </c>
      <c r="AC29" s="17" t="str">
        <f t="shared" si="4"/>
        <v>-</v>
      </c>
      <c r="AD29" s="17" t="str">
        <f t="shared" si="4"/>
        <v>-</v>
      </c>
      <c r="AE29" s="17" t="str">
        <f t="shared" si="4"/>
        <v>-</v>
      </c>
      <c r="AF29" s="17" t="str">
        <f t="shared" si="4"/>
        <v>-</v>
      </c>
      <c r="AG29" s="17" t="str">
        <f t="shared" si="4"/>
        <v>+</v>
      </c>
      <c r="AH29" s="17" t="str">
        <f t="shared" si="4"/>
        <v>-</v>
      </c>
      <c r="AI29" s="17" t="str">
        <f t="shared" ref="AA29:AL36" si="5">RIGHT((LEFT($T29,AI$7+1)))</f>
        <v>-</v>
      </c>
      <c r="AJ29" s="17" t="str">
        <f t="shared" si="5"/>
        <v>-</v>
      </c>
      <c r="AK29" s="17" t="str">
        <f t="shared" si="5"/>
        <v>-</v>
      </c>
      <c r="AL29" s="17" t="str">
        <f t="shared" si="5"/>
        <v>-</v>
      </c>
      <c r="AM29" s="17" t="str">
        <f t="shared" si="3"/>
        <v>0</v>
      </c>
      <c r="AN29" s="17" t="str">
        <f t="shared" si="1"/>
        <v>0</v>
      </c>
      <c r="AO29" s="17" t="str">
        <f t="shared" si="1"/>
        <v>2</v>
      </c>
      <c r="AP29">
        <v>22</v>
      </c>
    </row>
    <row r="30" spans="1:53" x14ac:dyDescent="0.2">
      <c r="A30" s="5">
        <v>23</v>
      </c>
      <c r="B30" s="84">
        <v>1201</v>
      </c>
      <c r="C30" s="85"/>
      <c r="D30" s="86" t="s">
        <v>31</v>
      </c>
      <c r="E30" s="87"/>
      <c r="F30" s="84">
        <v>1205</v>
      </c>
      <c r="G30" s="85"/>
      <c r="H30" s="84">
        <v>6</v>
      </c>
      <c r="I30" s="85"/>
      <c r="J30" s="84">
        <v>12</v>
      </c>
      <c r="K30" s="85"/>
      <c r="L30" s="14" t="s">
        <v>451</v>
      </c>
      <c r="M30" s="14" t="s">
        <v>333</v>
      </c>
      <c r="N30" s="88" t="s">
        <v>111</v>
      </c>
      <c r="O30" s="89"/>
      <c r="P30" s="88" t="s">
        <v>21</v>
      </c>
      <c r="Q30" s="89"/>
      <c r="R30" s="88" t="s">
        <v>558</v>
      </c>
      <c r="S30" s="89"/>
      <c r="T30" s="90" t="s">
        <v>559</v>
      </c>
      <c r="U30" s="91"/>
      <c r="V30" s="15" t="s">
        <v>493</v>
      </c>
      <c r="W30" s="92">
        <v>5</v>
      </c>
      <c r="X30" s="93"/>
      <c r="Y30" s="13">
        <v>3</v>
      </c>
      <c r="AA30" s="17" t="str">
        <f t="shared" si="5"/>
        <v>-</v>
      </c>
      <c r="AB30" s="17" t="str">
        <f t="shared" si="5"/>
        <v>+</v>
      </c>
      <c r="AC30" s="17" t="str">
        <f t="shared" si="5"/>
        <v>-</v>
      </c>
      <c r="AD30" s="17" t="str">
        <f t="shared" si="5"/>
        <v>-</v>
      </c>
      <c r="AE30" s="17" t="str">
        <f t="shared" si="5"/>
        <v>+</v>
      </c>
      <c r="AF30" s="17" t="str">
        <f t="shared" si="5"/>
        <v>-</v>
      </c>
      <c r="AG30" s="17" t="str">
        <f t="shared" si="5"/>
        <v>+</v>
      </c>
      <c r="AH30" s="17" t="str">
        <f t="shared" si="5"/>
        <v>-</v>
      </c>
      <c r="AI30" s="17" t="str">
        <f t="shared" si="5"/>
        <v>-</v>
      </c>
      <c r="AJ30" s="17" t="str">
        <f t="shared" si="5"/>
        <v>-</v>
      </c>
      <c r="AK30" s="17" t="str">
        <f t="shared" si="5"/>
        <v>-</v>
      </c>
      <c r="AL30" s="17" t="str">
        <f t="shared" si="5"/>
        <v>-</v>
      </c>
      <c r="AM30" s="17" t="str">
        <f t="shared" si="3"/>
        <v>0</v>
      </c>
      <c r="AN30" s="17" t="str">
        <f t="shared" si="1"/>
        <v>0</v>
      </c>
      <c r="AO30" s="17" t="str">
        <f t="shared" si="1"/>
        <v>2</v>
      </c>
      <c r="AP30">
        <v>23</v>
      </c>
    </row>
    <row r="31" spans="1:53" x14ac:dyDescent="0.2">
      <c r="A31" s="5">
        <v>24</v>
      </c>
      <c r="B31" s="84">
        <v>1201</v>
      </c>
      <c r="C31" s="85"/>
      <c r="D31" s="86" t="s">
        <v>17</v>
      </c>
      <c r="E31" s="87"/>
      <c r="F31" s="84">
        <v>1205</v>
      </c>
      <c r="G31" s="85"/>
      <c r="H31" s="84">
        <v>2</v>
      </c>
      <c r="I31" s="85"/>
      <c r="J31" s="84">
        <v>12</v>
      </c>
      <c r="K31" s="85"/>
      <c r="L31" s="14" t="s">
        <v>118</v>
      </c>
      <c r="M31" s="14" t="s">
        <v>188</v>
      </c>
      <c r="N31" s="88" t="s">
        <v>560</v>
      </c>
      <c r="O31" s="89"/>
      <c r="P31" s="88" t="s">
        <v>21</v>
      </c>
      <c r="Q31" s="89"/>
      <c r="R31" s="88" t="s">
        <v>561</v>
      </c>
      <c r="S31" s="89"/>
      <c r="T31" s="90" t="s">
        <v>562</v>
      </c>
      <c r="U31" s="91"/>
      <c r="V31" s="15" t="s">
        <v>37</v>
      </c>
      <c r="W31" s="92">
        <v>9</v>
      </c>
      <c r="X31" s="93"/>
      <c r="Y31" s="13">
        <v>3</v>
      </c>
      <c r="AA31" s="17" t="str">
        <f t="shared" si="5"/>
        <v>+</v>
      </c>
      <c r="AB31" s="17" t="str">
        <f t="shared" si="5"/>
        <v>+</v>
      </c>
      <c r="AC31" s="17" t="str">
        <f t="shared" si="5"/>
        <v>+</v>
      </c>
      <c r="AD31" s="17" t="str">
        <f t="shared" si="5"/>
        <v>+</v>
      </c>
      <c r="AE31" s="17" t="str">
        <f t="shared" si="5"/>
        <v>+</v>
      </c>
      <c r="AF31" s="17" t="str">
        <f t="shared" si="5"/>
        <v>-</v>
      </c>
      <c r="AG31" s="17" t="str">
        <f t="shared" si="5"/>
        <v>+</v>
      </c>
      <c r="AH31" s="17" t="str">
        <f t="shared" si="5"/>
        <v>+</v>
      </c>
      <c r="AI31" s="17" t="str">
        <f t="shared" si="5"/>
        <v>+</v>
      </c>
      <c r="AJ31" s="17" t="str">
        <f t="shared" si="5"/>
        <v>-</v>
      </c>
      <c r="AK31" s="17" t="str">
        <f t="shared" si="5"/>
        <v>-</v>
      </c>
      <c r="AL31" s="17" t="str">
        <f t="shared" si="5"/>
        <v>-</v>
      </c>
      <c r="AM31" s="17" t="str">
        <f t="shared" si="3"/>
        <v>1</v>
      </c>
      <c r="AN31" s="17" t="str">
        <f t="shared" si="1"/>
        <v>0</v>
      </c>
      <c r="AO31" s="17" t="str">
        <f t="shared" si="1"/>
        <v>0</v>
      </c>
      <c r="AP31">
        <v>24</v>
      </c>
    </row>
    <row r="32" spans="1:53" x14ac:dyDescent="0.2">
      <c r="A32" s="5">
        <v>25</v>
      </c>
      <c r="B32" s="84">
        <v>1201</v>
      </c>
      <c r="C32" s="85"/>
      <c r="D32" s="86" t="s">
        <v>17</v>
      </c>
      <c r="E32" s="87"/>
      <c r="F32" s="84">
        <v>1205</v>
      </c>
      <c r="G32" s="85"/>
      <c r="H32" s="84">
        <v>2</v>
      </c>
      <c r="I32" s="85"/>
      <c r="J32" s="84">
        <v>12</v>
      </c>
      <c r="K32" s="85"/>
      <c r="L32" s="14" t="s">
        <v>563</v>
      </c>
      <c r="M32" s="14" t="s">
        <v>290</v>
      </c>
      <c r="N32" s="88" t="s">
        <v>226</v>
      </c>
      <c r="O32" s="89"/>
      <c r="P32" s="88" t="s">
        <v>21</v>
      </c>
      <c r="Q32" s="89"/>
      <c r="R32" s="88" t="s">
        <v>564</v>
      </c>
      <c r="S32" s="89"/>
      <c r="T32" s="90" t="s">
        <v>450</v>
      </c>
      <c r="U32" s="91"/>
      <c r="V32" s="15" t="s">
        <v>90</v>
      </c>
      <c r="W32" s="92">
        <v>9</v>
      </c>
      <c r="X32" s="93"/>
      <c r="Y32" s="13">
        <v>3</v>
      </c>
      <c r="AA32" s="17" t="str">
        <f t="shared" si="5"/>
        <v>+</v>
      </c>
      <c r="AB32" s="17" t="str">
        <f t="shared" si="5"/>
        <v>+</v>
      </c>
      <c r="AC32" s="17" t="str">
        <f t="shared" si="5"/>
        <v>-</v>
      </c>
      <c r="AD32" s="17" t="str">
        <f t="shared" si="5"/>
        <v>+</v>
      </c>
      <c r="AE32" s="17" t="str">
        <f t="shared" si="5"/>
        <v>+</v>
      </c>
      <c r="AF32" s="17" t="str">
        <f t="shared" si="5"/>
        <v>-</v>
      </c>
      <c r="AG32" s="17" t="str">
        <f t="shared" si="5"/>
        <v>+</v>
      </c>
      <c r="AH32" s="17" t="str">
        <f t="shared" si="5"/>
        <v>-</v>
      </c>
      <c r="AI32" s="17" t="str">
        <f t="shared" si="5"/>
        <v>+</v>
      </c>
      <c r="AJ32" s="17" t="str">
        <f t="shared" si="5"/>
        <v>-</v>
      </c>
      <c r="AK32" s="17" t="str">
        <f t="shared" si="5"/>
        <v>-</v>
      </c>
      <c r="AL32" s="17" t="str">
        <f t="shared" si="5"/>
        <v>-</v>
      </c>
      <c r="AM32" s="17" t="str">
        <f t="shared" si="3"/>
        <v>1</v>
      </c>
      <c r="AN32" s="17" t="str">
        <f t="shared" si="1"/>
        <v>0</v>
      </c>
      <c r="AO32" s="17" t="str">
        <f t="shared" si="1"/>
        <v>2</v>
      </c>
      <c r="AP32">
        <v>25</v>
      </c>
    </row>
    <row r="33" spans="1:49" x14ac:dyDescent="0.2">
      <c r="A33" s="5">
        <v>26</v>
      </c>
      <c r="B33" s="84">
        <v>1201</v>
      </c>
      <c r="C33" s="85"/>
      <c r="D33" s="86" t="s">
        <v>31</v>
      </c>
      <c r="E33" s="87"/>
      <c r="F33" s="84">
        <v>1205</v>
      </c>
      <c r="G33" s="85"/>
      <c r="H33" s="84">
        <v>1</v>
      </c>
      <c r="I33" s="85"/>
      <c r="J33" s="84">
        <v>12</v>
      </c>
      <c r="K33" s="85"/>
      <c r="L33" s="14" t="s">
        <v>565</v>
      </c>
      <c r="M33" s="14" t="s">
        <v>77</v>
      </c>
      <c r="N33" s="88" t="s">
        <v>20</v>
      </c>
      <c r="O33" s="89"/>
      <c r="P33" s="88" t="s">
        <v>21</v>
      </c>
      <c r="Q33" s="89"/>
      <c r="R33" s="88" t="s">
        <v>566</v>
      </c>
      <c r="S33" s="89"/>
      <c r="T33" s="90" t="s">
        <v>567</v>
      </c>
      <c r="U33" s="91"/>
      <c r="V33" s="15" t="s">
        <v>201</v>
      </c>
      <c r="W33" s="92">
        <v>8</v>
      </c>
      <c r="X33" s="93"/>
      <c r="Y33" s="13">
        <v>3</v>
      </c>
      <c r="AA33" s="17" t="str">
        <f t="shared" si="5"/>
        <v>+</v>
      </c>
      <c r="AB33" s="17" t="str">
        <f t="shared" si="5"/>
        <v>+</v>
      </c>
      <c r="AC33" s="17" t="str">
        <f t="shared" si="5"/>
        <v>+</v>
      </c>
      <c r="AD33" s="17" t="str">
        <f t="shared" si="5"/>
        <v>+</v>
      </c>
      <c r="AE33" s="17" t="str">
        <f t="shared" si="5"/>
        <v>+</v>
      </c>
      <c r="AF33" s="17" t="str">
        <f t="shared" si="5"/>
        <v>-</v>
      </c>
      <c r="AG33" s="17" t="str">
        <f t="shared" si="5"/>
        <v>+</v>
      </c>
      <c r="AH33" s="17" t="str">
        <f t="shared" si="5"/>
        <v>-</v>
      </c>
      <c r="AI33" s="17" t="str">
        <f t="shared" si="5"/>
        <v>+</v>
      </c>
      <c r="AJ33" s="17" t="str">
        <f t="shared" si="5"/>
        <v>+</v>
      </c>
      <c r="AK33" s="17" t="str">
        <f t="shared" si="5"/>
        <v>-</v>
      </c>
      <c r="AL33" s="17" t="str">
        <f t="shared" si="5"/>
        <v>-</v>
      </c>
      <c r="AM33" s="17" t="str">
        <f t="shared" si="3"/>
        <v>0</v>
      </c>
      <c r="AN33" s="17" t="str">
        <f t="shared" si="1"/>
        <v>0</v>
      </c>
      <c r="AO33" s="17" t="str">
        <f t="shared" si="1"/>
        <v>0</v>
      </c>
      <c r="AP33">
        <v>26</v>
      </c>
    </row>
    <row r="34" spans="1:49" x14ac:dyDescent="0.2">
      <c r="A34" s="5">
        <v>27</v>
      </c>
      <c r="B34" s="84">
        <v>1201</v>
      </c>
      <c r="C34" s="85"/>
      <c r="D34" s="86" t="s">
        <v>31</v>
      </c>
      <c r="E34" s="87"/>
      <c r="F34" s="84">
        <v>1205</v>
      </c>
      <c r="G34" s="85"/>
      <c r="H34" s="84">
        <v>2</v>
      </c>
      <c r="I34" s="85"/>
      <c r="J34" s="84">
        <v>12</v>
      </c>
      <c r="K34" s="85"/>
      <c r="L34" s="14" t="s">
        <v>568</v>
      </c>
      <c r="M34" s="14" t="s">
        <v>26</v>
      </c>
      <c r="N34" s="88" t="s">
        <v>20</v>
      </c>
      <c r="O34" s="89"/>
      <c r="P34" s="88" t="s">
        <v>21</v>
      </c>
      <c r="Q34" s="89"/>
      <c r="R34" s="88" t="s">
        <v>569</v>
      </c>
      <c r="S34" s="89"/>
      <c r="T34" s="90" t="s">
        <v>570</v>
      </c>
      <c r="U34" s="91"/>
      <c r="V34" s="15" t="s">
        <v>37</v>
      </c>
      <c r="W34" s="92">
        <v>10</v>
      </c>
      <c r="X34" s="93"/>
      <c r="Y34" s="13">
        <v>3</v>
      </c>
      <c r="Z34" s="25">
        <f>MAX(W8:X36)</f>
        <v>15</v>
      </c>
      <c r="AA34" s="17" t="str">
        <f t="shared" si="5"/>
        <v>-</v>
      </c>
      <c r="AB34" s="17" t="str">
        <f t="shared" si="5"/>
        <v>+</v>
      </c>
      <c r="AC34" s="17" t="str">
        <f t="shared" si="5"/>
        <v>+</v>
      </c>
      <c r="AD34" s="17" t="str">
        <f t="shared" si="5"/>
        <v>+</v>
      </c>
      <c r="AE34" s="17" t="str">
        <f t="shared" si="5"/>
        <v>+</v>
      </c>
      <c r="AF34" s="17" t="str">
        <f t="shared" si="5"/>
        <v>-</v>
      </c>
      <c r="AG34" s="17" t="str">
        <f t="shared" si="5"/>
        <v>+</v>
      </c>
      <c r="AH34" s="17" t="str">
        <f t="shared" si="5"/>
        <v>-</v>
      </c>
      <c r="AI34" s="17" t="str">
        <f t="shared" si="5"/>
        <v>+</v>
      </c>
      <c r="AJ34" s="17" t="str">
        <f t="shared" si="5"/>
        <v>+</v>
      </c>
      <c r="AK34" s="17" t="str">
        <f t="shared" si="5"/>
        <v>+</v>
      </c>
      <c r="AL34" s="17" t="str">
        <f t="shared" si="5"/>
        <v>+</v>
      </c>
      <c r="AM34" s="17" t="str">
        <f t="shared" si="3"/>
        <v>1</v>
      </c>
      <c r="AN34" s="17" t="str">
        <f t="shared" si="1"/>
        <v>0</v>
      </c>
      <c r="AO34" s="17" t="str">
        <f t="shared" si="1"/>
        <v>0</v>
      </c>
      <c r="AP34">
        <v>27</v>
      </c>
    </row>
    <row r="35" spans="1:49" x14ac:dyDescent="0.2">
      <c r="A35" s="5">
        <v>28</v>
      </c>
      <c r="B35" s="84">
        <v>1201</v>
      </c>
      <c r="C35" s="85"/>
      <c r="D35" s="86" t="s">
        <v>31</v>
      </c>
      <c r="E35" s="87"/>
      <c r="F35" s="84">
        <v>1205</v>
      </c>
      <c r="G35" s="85"/>
      <c r="H35" s="84">
        <v>6</v>
      </c>
      <c r="I35" s="85"/>
      <c r="J35" s="84">
        <v>12</v>
      </c>
      <c r="K35" s="85"/>
      <c r="L35" s="14" t="s">
        <v>571</v>
      </c>
      <c r="M35" s="14" t="s">
        <v>86</v>
      </c>
      <c r="N35" s="88" t="s">
        <v>572</v>
      </c>
      <c r="O35" s="89"/>
      <c r="P35" s="88" t="s">
        <v>139</v>
      </c>
      <c r="Q35" s="89"/>
      <c r="R35" s="88" t="s">
        <v>573</v>
      </c>
      <c r="S35" s="89"/>
      <c r="T35" s="90" t="s">
        <v>574</v>
      </c>
      <c r="U35" s="91"/>
      <c r="V35" s="15" t="s">
        <v>90</v>
      </c>
      <c r="W35" s="92">
        <v>7</v>
      </c>
      <c r="X35" s="93"/>
      <c r="Y35" s="13">
        <v>3</v>
      </c>
      <c r="Z35" s="25">
        <f>MIN(W8:X36)</f>
        <v>4</v>
      </c>
      <c r="AA35" s="17" t="str">
        <f t="shared" si="5"/>
        <v>-</v>
      </c>
      <c r="AB35" s="17" t="str">
        <f t="shared" si="5"/>
        <v>+</v>
      </c>
      <c r="AC35" s="17" t="str">
        <f t="shared" si="5"/>
        <v>-</v>
      </c>
      <c r="AD35" s="17" t="str">
        <f t="shared" si="5"/>
        <v>-</v>
      </c>
      <c r="AE35" s="17" t="str">
        <f t="shared" si="5"/>
        <v>+</v>
      </c>
      <c r="AF35" s="17" t="str">
        <f t="shared" si="5"/>
        <v>-</v>
      </c>
      <c r="AG35" s="17" t="str">
        <f t="shared" si="5"/>
        <v>+</v>
      </c>
      <c r="AH35" s="17" t="str">
        <f t="shared" si="5"/>
        <v>-</v>
      </c>
      <c r="AI35" s="17" t="str">
        <f t="shared" si="5"/>
        <v>+</v>
      </c>
      <c r="AJ35" s="17" t="str">
        <f t="shared" si="5"/>
        <v>-</v>
      </c>
      <c r="AK35" s="17" t="str">
        <f t="shared" si="5"/>
        <v>-</v>
      </c>
      <c r="AL35" s="17" t="str">
        <f t="shared" si="5"/>
        <v>-</v>
      </c>
      <c r="AM35" s="17" t="str">
        <f t="shared" si="3"/>
        <v>1</v>
      </c>
      <c r="AN35" s="17" t="str">
        <f t="shared" si="1"/>
        <v>0</v>
      </c>
      <c r="AO35" s="17" t="str">
        <f t="shared" si="1"/>
        <v>2</v>
      </c>
      <c r="AP35">
        <v>28</v>
      </c>
      <c r="AR35" s="26">
        <f>COUNTIF(AM8:AM36,0)</f>
        <v>8</v>
      </c>
      <c r="AS35" s="26">
        <f>COUNTIF(AN8:AN36,0)</f>
        <v>21</v>
      </c>
      <c r="AT35" s="26">
        <f>COUNTIF(AO8:AO36,0)</f>
        <v>10</v>
      </c>
      <c r="AU35" s="76" t="s">
        <v>724</v>
      </c>
      <c r="AV35" s="76" t="s">
        <v>725</v>
      </c>
      <c r="AW35" s="76" t="s">
        <v>726</v>
      </c>
    </row>
    <row r="36" spans="1:49" x14ac:dyDescent="0.2">
      <c r="A36" s="5">
        <v>29</v>
      </c>
      <c r="B36" s="84">
        <v>1201</v>
      </c>
      <c r="C36" s="85"/>
      <c r="D36" s="86" t="s">
        <v>31</v>
      </c>
      <c r="E36" s="87"/>
      <c r="F36" s="84">
        <v>1205</v>
      </c>
      <c r="G36" s="85"/>
      <c r="H36" s="84">
        <v>2</v>
      </c>
      <c r="I36" s="85"/>
      <c r="J36" s="84">
        <v>12</v>
      </c>
      <c r="K36" s="85"/>
      <c r="L36" s="14" t="s">
        <v>575</v>
      </c>
      <c r="M36" s="14" t="s">
        <v>576</v>
      </c>
      <c r="N36" s="88" t="s">
        <v>577</v>
      </c>
      <c r="O36" s="89"/>
      <c r="P36" s="88" t="s">
        <v>21</v>
      </c>
      <c r="Q36" s="89"/>
      <c r="R36" s="88" t="s">
        <v>578</v>
      </c>
      <c r="S36" s="89"/>
      <c r="T36" s="90" t="s">
        <v>463</v>
      </c>
      <c r="U36" s="91"/>
      <c r="V36" s="15" t="s">
        <v>369</v>
      </c>
      <c r="W36" s="92">
        <v>10</v>
      </c>
      <c r="X36" s="93"/>
      <c r="Y36" s="13">
        <v>3</v>
      </c>
      <c r="Z36" s="27">
        <f>AVERAGE(W8:X36)</f>
        <v>8.8965517241379306</v>
      </c>
      <c r="AA36" s="17" t="str">
        <f t="shared" si="5"/>
        <v>+</v>
      </c>
      <c r="AB36" s="17" t="str">
        <f t="shared" si="5"/>
        <v>+</v>
      </c>
      <c r="AC36" s="17" t="str">
        <f t="shared" si="5"/>
        <v>+</v>
      </c>
      <c r="AD36" s="17" t="str">
        <f t="shared" si="5"/>
        <v>-</v>
      </c>
      <c r="AE36" s="17" t="str">
        <f t="shared" si="5"/>
        <v>+</v>
      </c>
      <c r="AF36" s="17" t="str">
        <f t="shared" si="5"/>
        <v>+</v>
      </c>
      <c r="AG36" s="17" t="str">
        <f t="shared" si="5"/>
        <v>+</v>
      </c>
      <c r="AH36" s="17" t="str">
        <f t="shared" si="5"/>
        <v>-</v>
      </c>
      <c r="AI36" s="17" t="str">
        <f t="shared" si="5"/>
        <v>-</v>
      </c>
      <c r="AJ36" s="17" t="str">
        <f t="shared" si="5"/>
        <v>-</v>
      </c>
      <c r="AK36" s="17" t="str">
        <f t="shared" si="5"/>
        <v>-</v>
      </c>
      <c r="AL36" s="17" t="str">
        <f t="shared" si="5"/>
        <v>-</v>
      </c>
      <c r="AM36" s="17" t="str">
        <f t="shared" si="3"/>
        <v>2</v>
      </c>
      <c r="AN36" s="17" t="str">
        <f t="shared" si="1"/>
        <v>0</v>
      </c>
      <c r="AO36" s="17" t="str">
        <f t="shared" si="1"/>
        <v>2</v>
      </c>
      <c r="AP36">
        <v>29</v>
      </c>
      <c r="AR36">
        <v>21</v>
      </c>
      <c r="AS36">
        <v>8</v>
      </c>
      <c r="AT36">
        <v>19</v>
      </c>
      <c r="AU36">
        <f>COUNTIF(Y8:Y36,5)</f>
        <v>0</v>
      </c>
      <c r="AV36">
        <f>COUNTIF(Y8:Y36,4)</f>
        <v>6</v>
      </c>
      <c r="AW36">
        <f>COUNTIF(Y8:Y36,3)</f>
        <v>23</v>
      </c>
    </row>
    <row r="37" spans="1:49" ht="11.65" customHeight="1" x14ac:dyDescent="0.2">
      <c r="A37" s="5">
        <v>1</v>
      </c>
      <c r="B37" s="84">
        <v>1202</v>
      </c>
      <c r="C37" s="85"/>
      <c r="D37" s="86" t="s">
        <v>17</v>
      </c>
      <c r="E37" s="87"/>
      <c r="F37" s="84">
        <v>1202</v>
      </c>
      <c r="G37" s="85"/>
      <c r="H37" s="84">
        <v>2</v>
      </c>
      <c r="I37" s="85"/>
      <c r="J37" s="84">
        <v>12</v>
      </c>
      <c r="K37" s="85"/>
      <c r="L37" s="6" t="s">
        <v>18</v>
      </c>
      <c r="M37" s="6" t="s">
        <v>19</v>
      </c>
      <c r="N37" s="88" t="s">
        <v>20</v>
      </c>
      <c r="O37" s="89"/>
      <c r="P37" s="88" t="s">
        <v>21</v>
      </c>
      <c r="Q37" s="89"/>
      <c r="R37" s="88" t="s">
        <v>22</v>
      </c>
      <c r="S37" s="89"/>
      <c r="T37" s="90" t="s">
        <v>23</v>
      </c>
      <c r="U37" s="91"/>
      <c r="V37" s="7" t="s">
        <v>24</v>
      </c>
      <c r="W37" s="92">
        <v>9</v>
      </c>
      <c r="X37" s="93"/>
      <c r="Y37" s="8">
        <v>3</v>
      </c>
      <c r="AA37" s="17" t="str">
        <f t="shared" si="2"/>
        <v>-</v>
      </c>
      <c r="AB37" s="17" t="str">
        <f t="shared" si="2"/>
        <v>+</v>
      </c>
      <c r="AC37" s="17" t="str">
        <f t="shared" si="2"/>
        <v>-</v>
      </c>
      <c r="AD37" s="17" t="str">
        <f t="shared" si="2"/>
        <v>+</v>
      </c>
      <c r="AE37" s="17" t="str">
        <f t="shared" si="2"/>
        <v>+</v>
      </c>
      <c r="AF37" s="17" t="str">
        <f t="shared" si="2"/>
        <v>-</v>
      </c>
      <c r="AG37" s="17" t="str">
        <f t="shared" si="2"/>
        <v>+</v>
      </c>
      <c r="AH37" s="17" t="str">
        <f t="shared" si="2"/>
        <v>-</v>
      </c>
      <c r="AI37" s="17" t="str">
        <f t="shared" si="2"/>
        <v>-</v>
      </c>
      <c r="AJ37" s="17" t="str">
        <f t="shared" si="2"/>
        <v>+</v>
      </c>
      <c r="AK37" s="17" t="str">
        <f t="shared" si="2"/>
        <v>+</v>
      </c>
      <c r="AL37" s="17" t="str">
        <f t="shared" si="2"/>
        <v>-</v>
      </c>
      <c r="AM37" s="17" t="str">
        <f t="shared" si="3"/>
        <v>1</v>
      </c>
      <c r="AN37" s="17" t="str">
        <f t="shared" si="1"/>
        <v>2</v>
      </c>
      <c r="AO37" s="17" t="str">
        <f t="shared" si="1"/>
        <v>0</v>
      </c>
      <c r="AP37">
        <v>30</v>
      </c>
    </row>
    <row r="38" spans="1:49" ht="10.9" customHeight="1" x14ac:dyDescent="0.2">
      <c r="A38" s="5">
        <v>2</v>
      </c>
      <c r="B38" s="84">
        <v>1202</v>
      </c>
      <c r="C38" s="85"/>
      <c r="D38" s="86" t="s">
        <v>17</v>
      </c>
      <c r="E38" s="87"/>
      <c r="F38" s="84">
        <v>1202</v>
      </c>
      <c r="G38" s="85"/>
      <c r="H38" s="84">
        <v>3</v>
      </c>
      <c r="I38" s="85"/>
      <c r="J38" s="84">
        <v>12</v>
      </c>
      <c r="K38" s="85"/>
      <c r="L38" s="6" t="s">
        <v>25</v>
      </c>
      <c r="M38" s="6" t="s">
        <v>26</v>
      </c>
      <c r="N38" s="88" t="s">
        <v>27</v>
      </c>
      <c r="O38" s="89"/>
      <c r="P38" s="88" t="s">
        <v>21</v>
      </c>
      <c r="Q38" s="89"/>
      <c r="R38" s="88" t="s">
        <v>28</v>
      </c>
      <c r="S38" s="89"/>
      <c r="T38" s="90" t="s">
        <v>29</v>
      </c>
      <c r="U38" s="91"/>
      <c r="V38" s="7" t="s">
        <v>30</v>
      </c>
      <c r="W38" s="92">
        <v>9</v>
      </c>
      <c r="X38" s="93"/>
      <c r="Y38" s="8">
        <v>3</v>
      </c>
      <c r="AA38" s="17" t="str">
        <f t="shared" si="2"/>
        <v>+</v>
      </c>
      <c r="AB38" s="17" t="str">
        <f t="shared" si="2"/>
        <v>-</v>
      </c>
      <c r="AC38" s="17" t="str">
        <f t="shared" si="2"/>
        <v>-</v>
      </c>
      <c r="AD38" s="17" t="str">
        <f t="shared" si="2"/>
        <v>+</v>
      </c>
      <c r="AE38" s="17" t="str">
        <f t="shared" si="2"/>
        <v>+</v>
      </c>
      <c r="AF38" s="17" t="str">
        <f t="shared" si="2"/>
        <v>-</v>
      </c>
      <c r="AG38" s="17" t="str">
        <f t="shared" si="2"/>
        <v>-</v>
      </c>
      <c r="AH38" s="17" t="str">
        <f t="shared" si="2"/>
        <v>-</v>
      </c>
      <c r="AI38" s="17" t="str">
        <f t="shared" si="2"/>
        <v>-</v>
      </c>
      <c r="AJ38" s="17" t="str">
        <f t="shared" si="2"/>
        <v>+</v>
      </c>
      <c r="AK38" s="17" t="str">
        <f t="shared" si="2"/>
        <v>+</v>
      </c>
      <c r="AL38" s="17" t="str">
        <f t="shared" si="2"/>
        <v>+</v>
      </c>
      <c r="AM38" s="17" t="str">
        <f t="shared" si="3"/>
        <v>0</v>
      </c>
      <c r="AN38" s="17" t="str">
        <f t="shared" si="1"/>
        <v>3</v>
      </c>
      <c r="AO38" s="17" t="str">
        <f t="shared" si="1"/>
        <v>0</v>
      </c>
      <c r="AP38">
        <v>31</v>
      </c>
    </row>
    <row r="39" spans="1:49" ht="11.65" customHeight="1" x14ac:dyDescent="0.2">
      <c r="A39" s="5">
        <v>3</v>
      </c>
      <c r="B39" s="84">
        <v>1202</v>
      </c>
      <c r="C39" s="85"/>
      <c r="D39" s="86" t="s">
        <v>31</v>
      </c>
      <c r="E39" s="87"/>
      <c r="F39" s="84">
        <v>1202</v>
      </c>
      <c r="G39" s="85"/>
      <c r="H39" s="84">
        <v>2</v>
      </c>
      <c r="I39" s="85"/>
      <c r="J39" s="84">
        <v>12</v>
      </c>
      <c r="K39" s="85"/>
      <c r="L39" s="6" t="s">
        <v>32</v>
      </c>
      <c r="M39" s="6" t="s">
        <v>33</v>
      </c>
      <c r="N39" s="88" t="s">
        <v>34</v>
      </c>
      <c r="O39" s="89"/>
      <c r="P39" s="88" t="s">
        <v>21</v>
      </c>
      <c r="Q39" s="89"/>
      <c r="R39" s="88" t="s">
        <v>35</v>
      </c>
      <c r="S39" s="89"/>
      <c r="T39" s="90" t="s">
        <v>36</v>
      </c>
      <c r="U39" s="91"/>
      <c r="V39" s="7" t="s">
        <v>37</v>
      </c>
      <c r="W39" s="92">
        <v>6</v>
      </c>
      <c r="X39" s="93"/>
      <c r="Y39" s="8">
        <v>3</v>
      </c>
      <c r="AA39" s="17" t="str">
        <f t="shared" si="2"/>
        <v>+</v>
      </c>
      <c r="AB39" s="17" t="str">
        <f t="shared" si="2"/>
        <v>+</v>
      </c>
      <c r="AC39" s="17" t="str">
        <f t="shared" si="2"/>
        <v>-</v>
      </c>
      <c r="AD39" s="17" t="str">
        <f t="shared" si="2"/>
        <v>+</v>
      </c>
      <c r="AE39" s="17" t="str">
        <f t="shared" si="2"/>
        <v>-</v>
      </c>
      <c r="AF39" s="17" t="str">
        <f t="shared" si="2"/>
        <v>-</v>
      </c>
      <c r="AG39" s="17" t="str">
        <f t="shared" si="2"/>
        <v>+</v>
      </c>
      <c r="AH39" s="17" t="str">
        <f t="shared" si="2"/>
        <v>-</v>
      </c>
      <c r="AI39" s="17" t="str">
        <f t="shared" si="2"/>
        <v>-</v>
      </c>
      <c r="AJ39" s="17" t="str">
        <f t="shared" si="2"/>
        <v>-</v>
      </c>
      <c r="AK39" s="17" t="str">
        <f t="shared" si="2"/>
        <v>+</v>
      </c>
      <c r="AL39" s="17" t="str">
        <f t="shared" si="2"/>
        <v>-</v>
      </c>
      <c r="AM39" s="17" t="str">
        <f t="shared" si="3"/>
        <v>1</v>
      </c>
      <c r="AN39" s="17" t="str">
        <f t="shared" si="1"/>
        <v>0</v>
      </c>
      <c r="AO39" s="17" t="str">
        <f t="shared" si="1"/>
        <v>0</v>
      </c>
      <c r="AP39">
        <v>32</v>
      </c>
    </row>
    <row r="40" spans="1:49" ht="11.65" customHeight="1" x14ac:dyDescent="0.2">
      <c r="A40" s="5">
        <v>4</v>
      </c>
      <c r="B40" s="84">
        <v>1202</v>
      </c>
      <c r="C40" s="85"/>
      <c r="D40" s="86" t="s">
        <v>17</v>
      </c>
      <c r="E40" s="87"/>
      <c r="F40" s="84">
        <v>1202</v>
      </c>
      <c r="G40" s="85"/>
      <c r="H40" s="84">
        <v>2</v>
      </c>
      <c r="I40" s="85"/>
      <c r="J40" s="84">
        <v>12</v>
      </c>
      <c r="K40" s="85"/>
      <c r="L40" s="6" t="s">
        <v>38</v>
      </c>
      <c r="M40" s="6" t="s">
        <v>39</v>
      </c>
      <c r="N40" s="88" t="s">
        <v>20</v>
      </c>
      <c r="O40" s="89"/>
      <c r="P40" s="88" t="s">
        <v>21</v>
      </c>
      <c r="Q40" s="89"/>
      <c r="R40" s="88" t="s">
        <v>40</v>
      </c>
      <c r="S40" s="89"/>
      <c r="T40" s="90" t="s">
        <v>41</v>
      </c>
      <c r="U40" s="91"/>
      <c r="V40" s="7" t="s">
        <v>42</v>
      </c>
      <c r="W40" s="92">
        <v>15</v>
      </c>
      <c r="X40" s="93"/>
      <c r="Y40" s="8">
        <v>4</v>
      </c>
      <c r="AA40" s="17" t="str">
        <f t="shared" si="2"/>
        <v>+</v>
      </c>
      <c r="AB40" s="17" t="str">
        <f t="shared" si="2"/>
        <v>+</v>
      </c>
      <c r="AC40" s="17" t="str">
        <f t="shared" si="2"/>
        <v>+</v>
      </c>
      <c r="AD40" s="17" t="str">
        <f t="shared" si="2"/>
        <v>+</v>
      </c>
      <c r="AE40" s="17" t="str">
        <f t="shared" si="2"/>
        <v>+</v>
      </c>
      <c r="AF40" s="17" t="str">
        <f t="shared" si="2"/>
        <v>-</v>
      </c>
      <c r="AG40" s="17" t="str">
        <f t="shared" si="2"/>
        <v>+</v>
      </c>
      <c r="AH40" s="17" t="str">
        <f t="shared" si="2"/>
        <v>+</v>
      </c>
      <c r="AI40" s="17" t="str">
        <f t="shared" si="2"/>
        <v>+</v>
      </c>
      <c r="AJ40" s="17" t="str">
        <f t="shared" si="2"/>
        <v>-</v>
      </c>
      <c r="AK40" s="17" t="str">
        <f t="shared" si="2"/>
        <v>+</v>
      </c>
      <c r="AL40" s="17" t="str">
        <f t="shared" si="2"/>
        <v>-</v>
      </c>
      <c r="AM40" s="17" t="str">
        <f t="shared" si="3"/>
        <v>1</v>
      </c>
      <c r="AN40" s="17" t="str">
        <f t="shared" si="1"/>
        <v>3</v>
      </c>
      <c r="AO40" s="17" t="str">
        <f t="shared" si="1"/>
        <v>2</v>
      </c>
      <c r="AP40">
        <v>33</v>
      </c>
    </row>
    <row r="41" spans="1:49" ht="11.65" customHeight="1" x14ac:dyDescent="0.2">
      <c r="A41" s="5">
        <v>5</v>
      </c>
      <c r="B41" s="84">
        <v>1202</v>
      </c>
      <c r="C41" s="85"/>
      <c r="D41" s="86" t="s">
        <v>31</v>
      </c>
      <c r="E41" s="87"/>
      <c r="F41" s="84">
        <v>1202</v>
      </c>
      <c r="G41" s="85"/>
      <c r="H41" s="84">
        <v>1</v>
      </c>
      <c r="I41" s="85"/>
      <c r="J41" s="84">
        <v>12</v>
      </c>
      <c r="K41" s="85"/>
      <c r="L41" s="6" t="s">
        <v>43</v>
      </c>
      <c r="M41" s="6" t="s">
        <v>44</v>
      </c>
      <c r="N41" s="88" t="s">
        <v>45</v>
      </c>
      <c r="O41" s="89"/>
      <c r="P41" s="88" t="s">
        <v>21</v>
      </c>
      <c r="Q41" s="89"/>
      <c r="R41" s="88" t="s">
        <v>46</v>
      </c>
      <c r="S41" s="89"/>
      <c r="T41" s="90" t="s">
        <v>47</v>
      </c>
      <c r="U41" s="91"/>
      <c r="V41" s="7" t="s">
        <v>30</v>
      </c>
      <c r="W41" s="92">
        <v>9</v>
      </c>
      <c r="X41" s="93"/>
      <c r="Y41" s="8">
        <v>3</v>
      </c>
      <c r="AA41" s="17" t="str">
        <f t="shared" si="2"/>
        <v>+</v>
      </c>
      <c r="AB41" s="17" t="str">
        <f t="shared" si="2"/>
        <v>+</v>
      </c>
      <c r="AC41" s="17" t="str">
        <f t="shared" si="2"/>
        <v>-</v>
      </c>
      <c r="AD41" s="17" t="str">
        <f t="shared" si="2"/>
        <v>-</v>
      </c>
      <c r="AE41" s="17" t="str">
        <f t="shared" si="2"/>
        <v>+</v>
      </c>
      <c r="AF41" s="17" t="str">
        <f t="shared" si="2"/>
        <v>-</v>
      </c>
      <c r="AG41" s="17" t="str">
        <f t="shared" si="2"/>
        <v>-</v>
      </c>
      <c r="AH41" s="17" t="str">
        <f t="shared" si="2"/>
        <v>-</v>
      </c>
      <c r="AI41" s="17" t="str">
        <f t="shared" si="2"/>
        <v>-</v>
      </c>
      <c r="AJ41" s="17" t="str">
        <f t="shared" si="2"/>
        <v>+</v>
      </c>
      <c r="AK41" s="17" t="str">
        <f t="shared" si="2"/>
        <v>+</v>
      </c>
      <c r="AL41" s="17" t="str">
        <f t="shared" si="2"/>
        <v>+</v>
      </c>
      <c r="AM41" s="17" t="str">
        <f t="shared" si="3"/>
        <v>0</v>
      </c>
      <c r="AN41" s="17" t="str">
        <f t="shared" si="1"/>
        <v>3</v>
      </c>
      <c r="AO41" s="17" t="str">
        <f t="shared" si="1"/>
        <v>0</v>
      </c>
      <c r="AP41">
        <v>34</v>
      </c>
    </row>
    <row r="42" spans="1:49" ht="10.9" customHeight="1" x14ac:dyDescent="0.2">
      <c r="A42" s="5">
        <v>6</v>
      </c>
      <c r="B42" s="84">
        <v>1202</v>
      </c>
      <c r="C42" s="85"/>
      <c r="D42" s="86" t="s">
        <v>31</v>
      </c>
      <c r="E42" s="87"/>
      <c r="F42" s="84">
        <v>1202</v>
      </c>
      <c r="G42" s="85"/>
      <c r="H42" s="84">
        <v>3</v>
      </c>
      <c r="I42" s="85"/>
      <c r="J42" s="84">
        <v>12</v>
      </c>
      <c r="K42" s="85"/>
      <c r="L42" s="6" t="s">
        <v>48</v>
      </c>
      <c r="M42" s="6" t="s">
        <v>49</v>
      </c>
      <c r="N42" s="88" t="s">
        <v>50</v>
      </c>
      <c r="O42" s="89"/>
      <c r="P42" s="88" t="s">
        <v>21</v>
      </c>
      <c r="Q42" s="89"/>
      <c r="R42" s="88" t="s">
        <v>51</v>
      </c>
      <c r="S42" s="89"/>
      <c r="T42" s="90" t="s">
        <v>52</v>
      </c>
      <c r="U42" s="91"/>
      <c r="V42" s="7" t="s">
        <v>53</v>
      </c>
      <c r="W42" s="92">
        <v>11</v>
      </c>
      <c r="X42" s="93"/>
      <c r="Y42" s="8">
        <v>4</v>
      </c>
      <c r="AA42" s="17" t="str">
        <f t="shared" si="2"/>
        <v>+</v>
      </c>
      <c r="AB42" s="17" t="str">
        <f t="shared" si="2"/>
        <v>+</v>
      </c>
      <c r="AC42" s="17" t="str">
        <f t="shared" si="2"/>
        <v>-</v>
      </c>
      <c r="AD42" s="17" t="str">
        <f t="shared" si="2"/>
        <v>+</v>
      </c>
      <c r="AE42" s="17" t="str">
        <f t="shared" si="2"/>
        <v>+</v>
      </c>
      <c r="AF42" s="17" t="str">
        <f t="shared" si="2"/>
        <v>-</v>
      </c>
      <c r="AG42" s="17" t="str">
        <f t="shared" si="2"/>
        <v>-</v>
      </c>
      <c r="AH42" s="17" t="str">
        <f t="shared" si="2"/>
        <v>-</v>
      </c>
      <c r="AI42" s="17" t="str">
        <f t="shared" si="2"/>
        <v>+</v>
      </c>
      <c r="AJ42" s="17" t="str">
        <f t="shared" si="2"/>
        <v>+</v>
      </c>
      <c r="AK42" s="17" t="str">
        <f t="shared" si="2"/>
        <v>-</v>
      </c>
      <c r="AL42" s="17" t="str">
        <f t="shared" si="2"/>
        <v>-</v>
      </c>
      <c r="AM42" s="17" t="str">
        <f t="shared" si="3"/>
        <v>1</v>
      </c>
      <c r="AN42" s="17" t="str">
        <f t="shared" si="1"/>
        <v>2</v>
      </c>
      <c r="AO42" s="17" t="str">
        <f t="shared" si="1"/>
        <v>2</v>
      </c>
      <c r="AP42">
        <v>35</v>
      </c>
    </row>
    <row r="43" spans="1:49" ht="11.65" customHeight="1" x14ac:dyDescent="0.2">
      <c r="A43" s="5">
        <v>7</v>
      </c>
      <c r="B43" s="84">
        <v>1202</v>
      </c>
      <c r="C43" s="85"/>
      <c r="D43" s="86" t="s">
        <v>31</v>
      </c>
      <c r="E43" s="87"/>
      <c r="F43" s="84">
        <v>1202</v>
      </c>
      <c r="G43" s="85"/>
      <c r="H43" s="84">
        <v>3</v>
      </c>
      <c r="I43" s="85"/>
      <c r="J43" s="84">
        <v>12</v>
      </c>
      <c r="K43" s="85"/>
      <c r="L43" s="6" t="s">
        <v>54</v>
      </c>
      <c r="M43" s="6" t="s">
        <v>55</v>
      </c>
      <c r="N43" s="88" t="s">
        <v>56</v>
      </c>
      <c r="O43" s="89"/>
      <c r="P43" s="88" t="s">
        <v>21</v>
      </c>
      <c r="Q43" s="89"/>
      <c r="R43" s="88" t="s">
        <v>57</v>
      </c>
      <c r="S43" s="89"/>
      <c r="T43" s="90" t="s">
        <v>58</v>
      </c>
      <c r="U43" s="91"/>
      <c r="V43" s="7" t="s">
        <v>59</v>
      </c>
      <c r="W43" s="92">
        <v>17</v>
      </c>
      <c r="X43" s="93"/>
      <c r="Y43" s="8">
        <v>5</v>
      </c>
      <c r="AA43" s="17" t="str">
        <f t="shared" si="2"/>
        <v>+</v>
      </c>
      <c r="AB43" s="17" t="str">
        <f t="shared" si="2"/>
        <v>+</v>
      </c>
      <c r="AC43" s="17" t="str">
        <f t="shared" si="2"/>
        <v>-</v>
      </c>
      <c r="AD43" s="17" t="str">
        <f t="shared" si="2"/>
        <v>+</v>
      </c>
      <c r="AE43" s="17" t="str">
        <f t="shared" si="2"/>
        <v>+</v>
      </c>
      <c r="AF43" s="17" t="str">
        <f t="shared" si="2"/>
        <v>+</v>
      </c>
      <c r="AG43" s="17" t="str">
        <f t="shared" si="2"/>
        <v>+</v>
      </c>
      <c r="AH43" s="17" t="str">
        <f t="shared" si="2"/>
        <v>-</v>
      </c>
      <c r="AI43" s="17" t="str">
        <f t="shared" si="2"/>
        <v>+</v>
      </c>
      <c r="AJ43" s="17" t="str">
        <f t="shared" si="2"/>
        <v>+</v>
      </c>
      <c r="AK43" s="17" t="str">
        <f t="shared" si="2"/>
        <v>+</v>
      </c>
      <c r="AL43" s="17" t="str">
        <f t="shared" si="2"/>
        <v>+</v>
      </c>
      <c r="AM43" s="17" t="str">
        <f t="shared" si="3"/>
        <v>2</v>
      </c>
      <c r="AN43" s="17" t="str">
        <f t="shared" si="1"/>
        <v>3</v>
      </c>
      <c r="AO43" s="17" t="str">
        <f t="shared" si="1"/>
        <v>2</v>
      </c>
      <c r="AP43">
        <v>36</v>
      </c>
    </row>
    <row r="44" spans="1:49" ht="11.65" customHeight="1" x14ac:dyDescent="0.2">
      <c r="A44" s="5">
        <v>8</v>
      </c>
      <c r="B44" s="84">
        <v>1202</v>
      </c>
      <c r="C44" s="85"/>
      <c r="D44" s="86" t="s">
        <v>31</v>
      </c>
      <c r="E44" s="87"/>
      <c r="F44" s="84">
        <v>1202</v>
      </c>
      <c r="G44" s="85"/>
      <c r="H44" s="84">
        <v>2</v>
      </c>
      <c r="I44" s="85"/>
      <c r="J44" s="84">
        <v>12</v>
      </c>
      <c r="K44" s="85"/>
      <c r="L44" s="6" t="s">
        <v>60</v>
      </c>
      <c r="M44" s="6" t="s">
        <v>61</v>
      </c>
      <c r="N44" s="88" t="s">
        <v>62</v>
      </c>
      <c r="O44" s="89"/>
      <c r="P44" s="88" t="s">
        <v>21</v>
      </c>
      <c r="Q44" s="89"/>
      <c r="R44" s="88" t="s">
        <v>63</v>
      </c>
      <c r="S44" s="89"/>
      <c r="T44" s="90" t="s">
        <v>64</v>
      </c>
      <c r="U44" s="91"/>
      <c r="V44" s="7" t="s">
        <v>37</v>
      </c>
      <c r="W44" s="92">
        <v>5</v>
      </c>
      <c r="X44" s="93"/>
      <c r="Y44" s="8">
        <v>3</v>
      </c>
      <c r="AA44" s="17" t="str">
        <f t="shared" si="2"/>
        <v>+</v>
      </c>
      <c r="AB44" s="17" t="str">
        <f t="shared" si="2"/>
        <v>-</v>
      </c>
      <c r="AC44" s="17" t="str">
        <f t="shared" si="2"/>
        <v>-</v>
      </c>
      <c r="AD44" s="17" t="str">
        <f t="shared" si="2"/>
        <v>-</v>
      </c>
      <c r="AE44" s="17" t="str">
        <f t="shared" si="2"/>
        <v>-</v>
      </c>
      <c r="AF44" s="17" t="str">
        <f t="shared" si="2"/>
        <v>+</v>
      </c>
      <c r="AG44" s="17" t="str">
        <f t="shared" si="2"/>
        <v>+</v>
      </c>
      <c r="AH44" s="17" t="str">
        <f t="shared" si="2"/>
        <v>-</v>
      </c>
      <c r="AI44" s="17" t="str">
        <f t="shared" si="2"/>
        <v>-</v>
      </c>
      <c r="AJ44" s="17" t="str">
        <f t="shared" si="2"/>
        <v>-</v>
      </c>
      <c r="AK44" s="17" t="str">
        <f t="shared" si="2"/>
        <v>+</v>
      </c>
      <c r="AL44" s="17" t="str">
        <f t="shared" si="2"/>
        <v>-</v>
      </c>
      <c r="AM44" s="17" t="str">
        <f t="shared" si="3"/>
        <v>1</v>
      </c>
      <c r="AN44" s="17" t="str">
        <f t="shared" si="1"/>
        <v>0</v>
      </c>
      <c r="AO44" s="17" t="str">
        <f t="shared" si="1"/>
        <v>0</v>
      </c>
      <c r="AP44">
        <v>37</v>
      </c>
    </row>
    <row r="45" spans="1:49" ht="11.65" customHeight="1" x14ac:dyDescent="0.2">
      <c r="A45" s="5">
        <v>9</v>
      </c>
      <c r="B45" s="84">
        <v>1202</v>
      </c>
      <c r="C45" s="85"/>
      <c r="D45" s="86" t="s">
        <v>17</v>
      </c>
      <c r="E45" s="87"/>
      <c r="F45" s="84">
        <v>1202</v>
      </c>
      <c r="G45" s="85"/>
      <c r="H45" s="84">
        <v>1</v>
      </c>
      <c r="I45" s="85"/>
      <c r="J45" s="84">
        <v>12</v>
      </c>
      <c r="K45" s="85"/>
      <c r="L45" s="6" t="s">
        <v>65</v>
      </c>
      <c r="M45" s="6" t="s">
        <v>66</v>
      </c>
      <c r="N45" s="88" t="s">
        <v>67</v>
      </c>
      <c r="O45" s="89"/>
      <c r="P45" s="88" t="s">
        <v>21</v>
      </c>
      <c r="Q45" s="89"/>
      <c r="R45" s="88" t="s">
        <v>68</v>
      </c>
      <c r="S45" s="89"/>
      <c r="T45" s="90" t="s">
        <v>69</v>
      </c>
      <c r="U45" s="91"/>
      <c r="V45" s="7" t="s">
        <v>42</v>
      </c>
      <c r="W45" s="92">
        <v>17</v>
      </c>
      <c r="X45" s="93"/>
      <c r="Y45" s="8">
        <v>5</v>
      </c>
      <c r="AA45" s="17" t="str">
        <f t="shared" si="2"/>
        <v>+</v>
      </c>
      <c r="AB45" s="17" t="str">
        <f t="shared" si="2"/>
        <v>+</v>
      </c>
      <c r="AC45" s="17" t="str">
        <f t="shared" si="2"/>
        <v>+</v>
      </c>
      <c r="AD45" s="17" t="str">
        <f t="shared" si="2"/>
        <v>+</v>
      </c>
      <c r="AE45" s="17" t="str">
        <f t="shared" si="2"/>
        <v>+</v>
      </c>
      <c r="AF45" s="17" t="str">
        <f t="shared" si="2"/>
        <v>-</v>
      </c>
      <c r="AG45" s="17" t="str">
        <f t="shared" si="2"/>
        <v>+</v>
      </c>
      <c r="AH45" s="17" t="str">
        <f t="shared" si="2"/>
        <v>+</v>
      </c>
      <c r="AI45" s="17" t="str">
        <f t="shared" si="2"/>
        <v>+</v>
      </c>
      <c r="AJ45" s="17" t="str">
        <f t="shared" si="2"/>
        <v>+</v>
      </c>
      <c r="AK45" s="17" t="str">
        <f t="shared" si="2"/>
        <v>+</v>
      </c>
      <c r="AL45" s="17" t="str">
        <f t="shared" si="2"/>
        <v>+</v>
      </c>
      <c r="AM45" s="17" t="str">
        <f t="shared" si="3"/>
        <v>1</v>
      </c>
      <c r="AN45" s="17" t="str">
        <f t="shared" si="1"/>
        <v>3</v>
      </c>
      <c r="AO45" s="17" t="str">
        <f t="shared" si="1"/>
        <v>2</v>
      </c>
      <c r="AP45">
        <v>38</v>
      </c>
    </row>
    <row r="46" spans="1:49" ht="10.9" customHeight="1" x14ac:dyDescent="0.2">
      <c r="A46" s="5">
        <v>10</v>
      </c>
      <c r="B46" s="84">
        <v>1202</v>
      </c>
      <c r="C46" s="85"/>
      <c r="D46" s="86" t="s">
        <v>17</v>
      </c>
      <c r="E46" s="87"/>
      <c r="F46" s="84">
        <v>1202</v>
      </c>
      <c r="G46" s="85"/>
      <c r="H46" s="84">
        <v>3</v>
      </c>
      <c r="I46" s="85"/>
      <c r="J46" s="84">
        <v>12</v>
      </c>
      <c r="K46" s="85"/>
      <c r="L46" s="6" t="s">
        <v>70</v>
      </c>
      <c r="M46" s="6" t="s">
        <v>71</v>
      </c>
      <c r="N46" s="88" t="s">
        <v>72</v>
      </c>
      <c r="O46" s="89"/>
      <c r="P46" s="88" t="s">
        <v>21</v>
      </c>
      <c r="Q46" s="89"/>
      <c r="R46" s="88" t="s">
        <v>73</v>
      </c>
      <c r="S46" s="89"/>
      <c r="T46" s="90" t="s">
        <v>74</v>
      </c>
      <c r="U46" s="91"/>
      <c r="V46" s="7" t="s">
        <v>75</v>
      </c>
      <c r="W46" s="92">
        <v>9</v>
      </c>
      <c r="X46" s="93"/>
      <c r="Y46" s="8">
        <v>3</v>
      </c>
      <c r="AA46" s="17" t="str">
        <f t="shared" si="2"/>
        <v>+</v>
      </c>
      <c r="AB46" s="17" t="str">
        <f t="shared" si="2"/>
        <v>+</v>
      </c>
      <c r="AC46" s="17" t="str">
        <f t="shared" si="2"/>
        <v>+</v>
      </c>
      <c r="AD46" s="17" t="str">
        <f t="shared" si="2"/>
        <v>+</v>
      </c>
      <c r="AE46" s="17" t="str">
        <f t="shared" si="2"/>
        <v>+</v>
      </c>
      <c r="AF46" s="17" t="str">
        <f t="shared" si="2"/>
        <v>-</v>
      </c>
      <c r="AG46" s="17" t="str">
        <f t="shared" si="2"/>
        <v>+</v>
      </c>
      <c r="AH46" s="17" t="str">
        <f t="shared" si="2"/>
        <v>-</v>
      </c>
      <c r="AI46" s="17" t="str">
        <f t="shared" si="2"/>
        <v>-</v>
      </c>
      <c r="AJ46" s="17" t="str">
        <f t="shared" si="2"/>
        <v>-</v>
      </c>
      <c r="AK46" s="17" t="str">
        <f t="shared" si="2"/>
        <v>+</v>
      </c>
      <c r="AL46" s="17" t="str">
        <f t="shared" si="2"/>
        <v>-</v>
      </c>
      <c r="AM46" s="17" t="str">
        <f t="shared" si="3"/>
        <v>1</v>
      </c>
      <c r="AN46" s="17" t="str">
        <f t="shared" si="1"/>
        <v>1</v>
      </c>
      <c r="AO46" s="17" t="str">
        <f t="shared" si="1"/>
        <v>0</v>
      </c>
      <c r="AP46">
        <v>39</v>
      </c>
    </row>
    <row r="47" spans="1:49" ht="11.65" customHeight="1" x14ac:dyDescent="0.2">
      <c r="A47" s="5">
        <v>11</v>
      </c>
      <c r="B47" s="84">
        <v>1202</v>
      </c>
      <c r="C47" s="85"/>
      <c r="D47" s="86" t="s">
        <v>17</v>
      </c>
      <c r="E47" s="87"/>
      <c r="F47" s="84">
        <v>1202</v>
      </c>
      <c r="G47" s="85"/>
      <c r="H47" s="84">
        <v>3</v>
      </c>
      <c r="I47" s="85"/>
      <c r="J47" s="84">
        <v>12</v>
      </c>
      <c r="K47" s="85"/>
      <c r="L47" s="6" t="s">
        <v>76</v>
      </c>
      <c r="M47" s="6" t="s">
        <v>77</v>
      </c>
      <c r="N47" s="88" t="s">
        <v>62</v>
      </c>
      <c r="O47" s="89"/>
      <c r="P47" s="88" t="s">
        <v>21</v>
      </c>
      <c r="Q47" s="89"/>
      <c r="R47" s="88" t="s">
        <v>78</v>
      </c>
      <c r="S47" s="89"/>
      <c r="T47" s="90" t="s">
        <v>79</v>
      </c>
      <c r="U47" s="91"/>
      <c r="V47" s="7" t="s">
        <v>42</v>
      </c>
      <c r="W47" s="92">
        <v>15</v>
      </c>
      <c r="X47" s="93"/>
      <c r="Y47" s="8">
        <v>4</v>
      </c>
      <c r="AA47" s="17" t="str">
        <f t="shared" si="2"/>
        <v>+</v>
      </c>
      <c r="AB47" s="17" t="str">
        <f t="shared" si="2"/>
        <v>+</v>
      </c>
      <c r="AC47" s="17" t="str">
        <f t="shared" si="2"/>
        <v>-</v>
      </c>
      <c r="AD47" s="17" t="str">
        <f t="shared" si="2"/>
        <v>+</v>
      </c>
      <c r="AE47" s="17" t="str">
        <f t="shared" si="2"/>
        <v>+</v>
      </c>
      <c r="AF47" s="17" t="str">
        <f t="shared" si="2"/>
        <v>-</v>
      </c>
      <c r="AG47" s="17" t="str">
        <f t="shared" si="2"/>
        <v>+</v>
      </c>
      <c r="AH47" s="17" t="str">
        <f t="shared" si="2"/>
        <v>-</v>
      </c>
      <c r="AI47" s="17" t="str">
        <f t="shared" si="2"/>
        <v>+</v>
      </c>
      <c r="AJ47" s="17" t="str">
        <f t="shared" si="2"/>
        <v>+</v>
      </c>
      <c r="AK47" s="17" t="str">
        <f t="shared" si="2"/>
        <v>+</v>
      </c>
      <c r="AL47" s="17" t="str">
        <f t="shared" si="2"/>
        <v>+</v>
      </c>
      <c r="AM47" s="17" t="str">
        <f t="shared" si="3"/>
        <v>1</v>
      </c>
      <c r="AN47" s="17" t="str">
        <f t="shared" si="1"/>
        <v>3</v>
      </c>
      <c r="AO47" s="17" t="str">
        <f t="shared" si="1"/>
        <v>2</v>
      </c>
      <c r="AP47">
        <v>40</v>
      </c>
    </row>
    <row r="48" spans="1:49" ht="11.65" customHeight="1" x14ac:dyDescent="0.2">
      <c r="A48" s="5">
        <v>12</v>
      </c>
      <c r="B48" s="84">
        <v>1202</v>
      </c>
      <c r="C48" s="85"/>
      <c r="D48" s="86" t="s">
        <v>17</v>
      </c>
      <c r="E48" s="87"/>
      <c r="F48" s="84">
        <v>1202</v>
      </c>
      <c r="G48" s="85"/>
      <c r="H48" s="84">
        <v>1</v>
      </c>
      <c r="I48" s="85"/>
      <c r="J48" s="84">
        <v>12</v>
      </c>
      <c r="K48" s="85"/>
      <c r="L48" s="6" t="s">
        <v>80</v>
      </c>
      <c r="M48" s="6" t="s">
        <v>81</v>
      </c>
      <c r="N48" s="88" t="s">
        <v>82</v>
      </c>
      <c r="O48" s="89"/>
      <c r="P48" s="88" t="s">
        <v>21</v>
      </c>
      <c r="Q48" s="89"/>
      <c r="R48" s="88" t="s">
        <v>83</v>
      </c>
      <c r="S48" s="89"/>
      <c r="T48" s="90" t="s">
        <v>84</v>
      </c>
      <c r="U48" s="91"/>
      <c r="V48" s="7" t="s">
        <v>59</v>
      </c>
      <c r="W48" s="92">
        <v>18</v>
      </c>
      <c r="X48" s="93"/>
      <c r="Y48" s="8">
        <v>5</v>
      </c>
      <c r="AA48" s="17" t="str">
        <f t="shared" si="2"/>
        <v>+</v>
      </c>
      <c r="AB48" s="17" t="str">
        <f t="shared" si="2"/>
        <v>+</v>
      </c>
      <c r="AC48" s="17" t="str">
        <f t="shared" si="2"/>
        <v>+</v>
      </c>
      <c r="AD48" s="17" t="str">
        <f t="shared" si="2"/>
        <v>+</v>
      </c>
      <c r="AE48" s="17" t="str">
        <f t="shared" si="2"/>
        <v>+</v>
      </c>
      <c r="AF48" s="17" t="str">
        <f t="shared" si="2"/>
        <v>+</v>
      </c>
      <c r="AG48" s="17" t="str">
        <f t="shared" si="2"/>
        <v>+</v>
      </c>
      <c r="AH48" s="17" t="str">
        <f t="shared" si="2"/>
        <v>-</v>
      </c>
      <c r="AI48" s="17" t="str">
        <f t="shared" si="2"/>
        <v>+</v>
      </c>
      <c r="AJ48" s="17" t="str">
        <f t="shared" si="2"/>
        <v>+</v>
      </c>
      <c r="AK48" s="17" t="str">
        <f t="shared" si="2"/>
        <v>+</v>
      </c>
      <c r="AL48" s="17" t="str">
        <f t="shared" si="2"/>
        <v>+</v>
      </c>
      <c r="AM48" s="17" t="str">
        <f t="shared" si="3"/>
        <v>2</v>
      </c>
      <c r="AN48" s="17" t="str">
        <f t="shared" si="1"/>
        <v>3</v>
      </c>
      <c r="AO48" s="17" t="str">
        <f t="shared" si="1"/>
        <v>2</v>
      </c>
      <c r="AP48">
        <v>41</v>
      </c>
    </row>
    <row r="49" spans="1:42" ht="11.65" customHeight="1" x14ac:dyDescent="0.2">
      <c r="A49" s="5">
        <v>13</v>
      </c>
      <c r="B49" s="84">
        <v>1202</v>
      </c>
      <c r="C49" s="85"/>
      <c r="D49" s="86" t="s">
        <v>17</v>
      </c>
      <c r="E49" s="87"/>
      <c r="F49" s="84">
        <v>1202</v>
      </c>
      <c r="G49" s="85"/>
      <c r="H49" s="84">
        <v>1</v>
      </c>
      <c r="I49" s="85"/>
      <c r="J49" s="84">
        <v>12</v>
      </c>
      <c r="K49" s="85"/>
      <c r="L49" s="6" t="s">
        <v>85</v>
      </c>
      <c r="M49" s="6" t="s">
        <v>86</v>
      </c>
      <c r="N49" s="88" t="s">
        <v>87</v>
      </c>
      <c r="O49" s="89"/>
      <c r="P49" s="88" t="s">
        <v>21</v>
      </c>
      <c r="Q49" s="89"/>
      <c r="R49" s="88" t="s">
        <v>88</v>
      </c>
      <c r="S49" s="89"/>
      <c r="T49" s="90" t="s">
        <v>89</v>
      </c>
      <c r="U49" s="91"/>
      <c r="V49" s="7" t="s">
        <v>90</v>
      </c>
      <c r="W49" s="92">
        <v>11</v>
      </c>
      <c r="X49" s="93"/>
      <c r="Y49" s="8">
        <v>4</v>
      </c>
      <c r="AA49" s="17" t="str">
        <f t="shared" si="2"/>
        <v>+</v>
      </c>
      <c r="AB49" s="17" t="str">
        <f t="shared" si="2"/>
        <v>+</v>
      </c>
      <c r="AC49" s="17" t="str">
        <f t="shared" si="2"/>
        <v>-</v>
      </c>
      <c r="AD49" s="17" t="str">
        <f t="shared" si="2"/>
        <v>-</v>
      </c>
      <c r="AE49" s="17" t="str">
        <f t="shared" si="2"/>
        <v>+</v>
      </c>
      <c r="AF49" s="17" t="str">
        <f t="shared" si="2"/>
        <v>+</v>
      </c>
      <c r="AG49" s="17" t="str">
        <f t="shared" si="2"/>
        <v>+</v>
      </c>
      <c r="AH49" s="17" t="str">
        <f t="shared" si="2"/>
        <v>+</v>
      </c>
      <c r="AI49" s="17" t="str">
        <f t="shared" si="2"/>
        <v>+</v>
      </c>
      <c r="AJ49" s="17" t="str">
        <f t="shared" si="2"/>
        <v>+</v>
      </c>
      <c r="AK49" s="17" t="str">
        <f t="shared" si="2"/>
        <v>-</v>
      </c>
      <c r="AL49" s="17" t="str">
        <f t="shared" si="2"/>
        <v>-</v>
      </c>
      <c r="AM49" s="17" t="str">
        <f t="shared" si="3"/>
        <v>1</v>
      </c>
      <c r="AN49" s="17" t="str">
        <f t="shared" si="1"/>
        <v>0</v>
      </c>
      <c r="AO49" s="17" t="str">
        <f t="shared" si="1"/>
        <v>2</v>
      </c>
      <c r="AP49">
        <v>42</v>
      </c>
    </row>
    <row r="50" spans="1:42" ht="10.9" customHeight="1" x14ac:dyDescent="0.2">
      <c r="A50" s="5">
        <v>14</v>
      </c>
      <c r="B50" s="84">
        <v>1202</v>
      </c>
      <c r="C50" s="85"/>
      <c r="D50" s="86" t="s">
        <v>17</v>
      </c>
      <c r="E50" s="87"/>
      <c r="F50" s="84">
        <v>1202</v>
      </c>
      <c r="G50" s="85"/>
      <c r="H50" s="84">
        <v>2</v>
      </c>
      <c r="I50" s="85"/>
      <c r="J50" s="84">
        <v>12</v>
      </c>
      <c r="K50" s="85"/>
      <c r="L50" s="6" t="s">
        <v>91</v>
      </c>
      <c r="M50" s="6" t="s">
        <v>92</v>
      </c>
      <c r="N50" s="88" t="s">
        <v>50</v>
      </c>
      <c r="O50" s="89"/>
      <c r="P50" s="88" t="s">
        <v>21</v>
      </c>
      <c r="Q50" s="89"/>
      <c r="R50" s="88" t="s">
        <v>93</v>
      </c>
      <c r="S50" s="89"/>
      <c r="T50" s="90" t="s">
        <v>94</v>
      </c>
      <c r="U50" s="91"/>
      <c r="V50" s="7" t="s">
        <v>95</v>
      </c>
      <c r="W50" s="92">
        <v>12</v>
      </c>
      <c r="X50" s="93"/>
      <c r="Y50" s="8">
        <v>4</v>
      </c>
      <c r="AA50" s="17" t="str">
        <f t="shared" si="2"/>
        <v>+</v>
      </c>
      <c r="AB50" s="17" t="str">
        <f t="shared" si="2"/>
        <v>+</v>
      </c>
      <c r="AC50" s="17" t="str">
        <f t="shared" si="2"/>
        <v>-</v>
      </c>
      <c r="AD50" s="17" t="str">
        <f t="shared" si="2"/>
        <v>+</v>
      </c>
      <c r="AE50" s="17" t="str">
        <f t="shared" si="2"/>
        <v>+</v>
      </c>
      <c r="AF50" s="17" t="str">
        <f t="shared" si="2"/>
        <v>-</v>
      </c>
      <c r="AG50" s="17" t="str">
        <f t="shared" si="2"/>
        <v>+</v>
      </c>
      <c r="AH50" s="17" t="str">
        <f t="shared" si="2"/>
        <v>-</v>
      </c>
      <c r="AI50" s="17" t="str">
        <f t="shared" si="2"/>
        <v>-</v>
      </c>
      <c r="AJ50" s="17" t="str">
        <f t="shared" si="2"/>
        <v>+</v>
      </c>
      <c r="AK50" s="17" t="str">
        <f t="shared" si="2"/>
        <v>+</v>
      </c>
      <c r="AL50" s="17" t="str">
        <f t="shared" si="2"/>
        <v>+</v>
      </c>
      <c r="AM50" s="17" t="str">
        <f t="shared" si="3"/>
        <v>1</v>
      </c>
      <c r="AN50" s="17" t="str">
        <f t="shared" si="1"/>
        <v>1</v>
      </c>
      <c r="AO50" s="17" t="str">
        <f t="shared" si="1"/>
        <v>2</v>
      </c>
      <c r="AP50">
        <v>43</v>
      </c>
    </row>
    <row r="51" spans="1:42" ht="11.65" customHeight="1" x14ac:dyDescent="0.2">
      <c r="A51" s="5">
        <v>15</v>
      </c>
      <c r="B51" s="84">
        <v>1202</v>
      </c>
      <c r="C51" s="85"/>
      <c r="D51" s="86" t="s">
        <v>31</v>
      </c>
      <c r="E51" s="87"/>
      <c r="F51" s="84">
        <v>1202</v>
      </c>
      <c r="G51" s="85"/>
      <c r="H51" s="84">
        <v>1</v>
      </c>
      <c r="I51" s="85"/>
      <c r="J51" s="84">
        <v>12</v>
      </c>
      <c r="K51" s="85"/>
      <c r="L51" s="6" t="s">
        <v>96</v>
      </c>
      <c r="M51" s="6" t="s">
        <v>97</v>
      </c>
      <c r="N51" s="88" t="s">
        <v>98</v>
      </c>
      <c r="O51" s="89"/>
      <c r="P51" s="88" t="s">
        <v>21</v>
      </c>
      <c r="Q51" s="89"/>
      <c r="R51" s="88" t="s">
        <v>99</v>
      </c>
      <c r="S51" s="89"/>
      <c r="T51" s="90" t="s">
        <v>58</v>
      </c>
      <c r="U51" s="91"/>
      <c r="V51" s="7" t="s">
        <v>42</v>
      </c>
      <c r="W51" s="92">
        <v>16</v>
      </c>
      <c r="X51" s="93"/>
      <c r="Y51" s="8">
        <v>5</v>
      </c>
      <c r="AA51" s="17" t="str">
        <f t="shared" si="2"/>
        <v>+</v>
      </c>
      <c r="AB51" s="17" t="str">
        <f t="shared" si="2"/>
        <v>+</v>
      </c>
      <c r="AC51" s="17" t="str">
        <f t="shared" si="2"/>
        <v>-</v>
      </c>
      <c r="AD51" s="17" t="str">
        <f t="shared" si="2"/>
        <v>+</v>
      </c>
      <c r="AE51" s="17" t="str">
        <f t="shared" si="2"/>
        <v>+</v>
      </c>
      <c r="AF51" s="17" t="str">
        <f t="shared" si="2"/>
        <v>+</v>
      </c>
      <c r="AG51" s="17" t="str">
        <f t="shared" si="2"/>
        <v>+</v>
      </c>
      <c r="AH51" s="17" t="str">
        <f t="shared" si="2"/>
        <v>-</v>
      </c>
      <c r="AI51" s="17" t="str">
        <f t="shared" si="2"/>
        <v>+</v>
      </c>
      <c r="AJ51" s="17" t="str">
        <f t="shared" si="2"/>
        <v>+</v>
      </c>
      <c r="AK51" s="17" t="str">
        <f t="shared" si="2"/>
        <v>+</v>
      </c>
      <c r="AL51" s="17" t="str">
        <f t="shared" si="2"/>
        <v>+</v>
      </c>
      <c r="AM51" s="17" t="str">
        <f t="shared" si="3"/>
        <v>1</v>
      </c>
      <c r="AN51" s="17" t="str">
        <f t="shared" si="3"/>
        <v>3</v>
      </c>
      <c r="AO51" s="17" t="str">
        <f t="shared" si="3"/>
        <v>2</v>
      </c>
      <c r="AP51">
        <v>44</v>
      </c>
    </row>
    <row r="52" spans="1:42" ht="11.65" customHeight="1" x14ac:dyDescent="0.2">
      <c r="A52" s="5">
        <v>16</v>
      </c>
      <c r="B52" s="84">
        <v>1202</v>
      </c>
      <c r="C52" s="85"/>
      <c r="D52" s="86" t="s">
        <v>17</v>
      </c>
      <c r="E52" s="87"/>
      <c r="F52" s="84">
        <v>1202</v>
      </c>
      <c r="G52" s="85"/>
      <c r="H52" s="84">
        <v>1</v>
      </c>
      <c r="I52" s="85"/>
      <c r="J52" s="84">
        <v>12</v>
      </c>
      <c r="K52" s="85"/>
      <c r="L52" s="6" t="s">
        <v>100</v>
      </c>
      <c r="M52" s="6" t="s">
        <v>101</v>
      </c>
      <c r="N52" s="88" t="s">
        <v>62</v>
      </c>
      <c r="O52" s="89"/>
      <c r="P52" s="88" t="s">
        <v>21</v>
      </c>
      <c r="Q52" s="89"/>
      <c r="R52" s="88" t="s">
        <v>102</v>
      </c>
      <c r="S52" s="89"/>
      <c r="T52" s="90" t="s">
        <v>103</v>
      </c>
      <c r="U52" s="91"/>
      <c r="V52" s="7" t="s">
        <v>53</v>
      </c>
      <c r="W52" s="92">
        <v>11</v>
      </c>
      <c r="X52" s="93"/>
      <c r="Y52" s="8">
        <v>4</v>
      </c>
      <c r="AA52" s="17" t="str">
        <f t="shared" si="2"/>
        <v>-</v>
      </c>
      <c r="AB52" s="17" t="str">
        <f t="shared" ref="AB52:AL66" si="6">RIGHT((LEFT($T52,AB$7+1)))</f>
        <v>-</v>
      </c>
      <c r="AC52" s="17" t="str">
        <f t="shared" si="6"/>
        <v>-</v>
      </c>
      <c r="AD52" s="17" t="str">
        <f t="shared" si="6"/>
        <v>+</v>
      </c>
      <c r="AE52" s="17" t="str">
        <f t="shared" si="6"/>
        <v>+</v>
      </c>
      <c r="AF52" s="17" t="str">
        <f t="shared" si="6"/>
        <v>+</v>
      </c>
      <c r="AG52" s="17" t="str">
        <f t="shared" si="6"/>
        <v>+</v>
      </c>
      <c r="AH52" s="17" t="str">
        <f t="shared" si="6"/>
        <v>-</v>
      </c>
      <c r="AI52" s="17" t="str">
        <f t="shared" si="6"/>
        <v>-</v>
      </c>
      <c r="AJ52" s="17" t="str">
        <f t="shared" si="6"/>
        <v>+</v>
      </c>
      <c r="AK52" s="17" t="str">
        <f t="shared" si="6"/>
        <v>+</v>
      </c>
      <c r="AL52" s="17" t="str">
        <f t="shared" si="6"/>
        <v>-</v>
      </c>
      <c r="AM52" s="17" t="str">
        <f t="shared" si="3"/>
        <v>1</v>
      </c>
      <c r="AN52" s="17" t="str">
        <f t="shared" si="3"/>
        <v>2</v>
      </c>
      <c r="AO52" s="17" t="str">
        <f t="shared" si="3"/>
        <v>2</v>
      </c>
      <c r="AP52">
        <v>45</v>
      </c>
    </row>
    <row r="53" spans="1:42" ht="10.9" customHeight="1" x14ac:dyDescent="0.2">
      <c r="A53" s="5">
        <v>17</v>
      </c>
      <c r="B53" s="84">
        <v>1202</v>
      </c>
      <c r="C53" s="85"/>
      <c r="D53" s="86" t="s">
        <v>17</v>
      </c>
      <c r="E53" s="87"/>
      <c r="F53" s="84">
        <v>1202</v>
      </c>
      <c r="G53" s="85"/>
      <c r="H53" s="84">
        <v>2</v>
      </c>
      <c r="I53" s="85"/>
      <c r="J53" s="84">
        <v>12</v>
      </c>
      <c r="K53" s="85"/>
      <c r="L53" s="6" t="s">
        <v>104</v>
      </c>
      <c r="M53" s="6" t="s">
        <v>97</v>
      </c>
      <c r="N53" s="88" t="s">
        <v>82</v>
      </c>
      <c r="O53" s="89"/>
      <c r="P53" s="88" t="s">
        <v>21</v>
      </c>
      <c r="Q53" s="89"/>
      <c r="R53" s="88" t="s">
        <v>105</v>
      </c>
      <c r="S53" s="89"/>
      <c r="T53" s="90" t="s">
        <v>84</v>
      </c>
      <c r="U53" s="91"/>
      <c r="V53" s="7" t="s">
        <v>42</v>
      </c>
      <c r="W53" s="92">
        <v>17</v>
      </c>
      <c r="X53" s="93"/>
      <c r="Y53" s="8">
        <v>5</v>
      </c>
      <c r="AA53" s="17" t="str">
        <f t="shared" si="2"/>
        <v>+</v>
      </c>
      <c r="AB53" s="17" t="str">
        <f t="shared" si="6"/>
        <v>+</v>
      </c>
      <c r="AC53" s="17" t="str">
        <f t="shared" si="6"/>
        <v>+</v>
      </c>
      <c r="AD53" s="17" t="str">
        <f t="shared" si="6"/>
        <v>+</v>
      </c>
      <c r="AE53" s="17" t="str">
        <f t="shared" si="6"/>
        <v>+</v>
      </c>
      <c r="AF53" s="17" t="str">
        <f t="shared" si="6"/>
        <v>+</v>
      </c>
      <c r="AG53" s="17" t="str">
        <f t="shared" si="6"/>
        <v>+</v>
      </c>
      <c r="AH53" s="17" t="str">
        <f t="shared" si="6"/>
        <v>-</v>
      </c>
      <c r="AI53" s="17" t="str">
        <f t="shared" si="6"/>
        <v>+</v>
      </c>
      <c r="AJ53" s="17" t="str">
        <f t="shared" si="6"/>
        <v>+</v>
      </c>
      <c r="AK53" s="17" t="str">
        <f t="shared" si="6"/>
        <v>+</v>
      </c>
      <c r="AL53" s="17" t="str">
        <f t="shared" si="6"/>
        <v>+</v>
      </c>
      <c r="AM53" s="17" t="str">
        <f t="shared" si="3"/>
        <v>1</v>
      </c>
      <c r="AN53" s="17" t="str">
        <f t="shared" si="3"/>
        <v>3</v>
      </c>
      <c r="AO53" s="17" t="str">
        <f t="shared" si="3"/>
        <v>2</v>
      </c>
      <c r="AP53">
        <v>46</v>
      </c>
    </row>
    <row r="54" spans="1:42" ht="11.65" customHeight="1" x14ac:dyDescent="0.2">
      <c r="A54" s="5">
        <v>18</v>
      </c>
      <c r="B54" s="84">
        <v>1202</v>
      </c>
      <c r="C54" s="85"/>
      <c r="D54" s="86" t="s">
        <v>31</v>
      </c>
      <c r="E54" s="87"/>
      <c r="F54" s="84">
        <v>1202</v>
      </c>
      <c r="G54" s="85"/>
      <c r="H54" s="84">
        <v>2</v>
      </c>
      <c r="I54" s="85"/>
      <c r="J54" s="84">
        <v>12</v>
      </c>
      <c r="K54" s="85"/>
      <c r="L54" s="6" t="s">
        <v>106</v>
      </c>
      <c r="M54" s="6" t="s">
        <v>49</v>
      </c>
      <c r="N54" s="88" t="s">
        <v>107</v>
      </c>
      <c r="O54" s="89"/>
      <c r="P54" s="88" t="s">
        <v>21</v>
      </c>
      <c r="Q54" s="89"/>
      <c r="R54" s="88" t="s">
        <v>108</v>
      </c>
      <c r="S54" s="89"/>
      <c r="T54" s="90" t="s">
        <v>58</v>
      </c>
      <c r="U54" s="91"/>
      <c r="V54" s="7" t="s">
        <v>95</v>
      </c>
      <c r="W54" s="92">
        <v>14</v>
      </c>
      <c r="X54" s="93"/>
      <c r="Y54" s="8">
        <v>4</v>
      </c>
      <c r="AA54" s="17" t="str">
        <f t="shared" si="2"/>
        <v>+</v>
      </c>
      <c r="AB54" s="17" t="str">
        <f t="shared" si="6"/>
        <v>+</v>
      </c>
      <c r="AC54" s="17" t="str">
        <f t="shared" si="6"/>
        <v>-</v>
      </c>
      <c r="AD54" s="17" t="str">
        <f t="shared" si="6"/>
        <v>+</v>
      </c>
      <c r="AE54" s="17" t="str">
        <f t="shared" si="6"/>
        <v>+</v>
      </c>
      <c r="AF54" s="17" t="str">
        <f t="shared" si="6"/>
        <v>+</v>
      </c>
      <c r="AG54" s="17" t="str">
        <f t="shared" si="6"/>
        <v>+</v>
      </c>
      <c r="AH54" s="17" t="str">
        <f t="shared" si="6"/>
        <v>-</v>
      </c>
      <c r="AI54" s="17" t="str">
        <f t="shared" si="6"/>
        <v>+</v>
      </c>
      <c r="AJ54" s="17" t="str">
        <f t="shared" si="6"/>
        <v>+</v>
      </c>
      <c r="AK54" s="17" t="str">
        <f t="shared" si="6"/>
        <v>+</v>
      </c>
      <c r="AL54" s="17" t="str">
        <f t="shared" si="6"/>
        <v>+</v>
      </c>
      <c r="AM54" s="17" t="str">
        <f t="shared" si="3"/>
        <v>1</v>
      </c>
      <c r="AN54" s="17" t="str">
        <f t="shared" si="3"/>
        <v>1</v>
      </c>
      <c r="AO54" s="17" t="str">
        <f t="shared" si="3"/>
        <v>2</v>
      </c>
      <c r="AP54">
        <v>47</v>
      </c>
    </row>
    <row r="55" spans="1:42" ht="11.65" customHeight="1" x14ac:dyDescent="0.2">
      <c r="A55" s="5">
        <v>19</v>
      </c>
      <c r="B55" s="84">
        <v>1202</v>
      </c>
      <c r="C55" s="85"/>
      <c r="D55" s="86" t="s">
        <v>31</v>
      </c>
      <c r="E55" s="87"/>
      <c r="F55" s="84">
        <v>1202</v>
      </c>
      <c r="G55" s="85"/>
      <c r="H55" s="84">
        <v>3</v>
      </c>
      <c r="I55" s="85"/>
      <c r="J55" s="84">
        <v>12</v>
      </c>
      <c r="K55" s="85"/>
      <c r="L55" s="6" t="s">
        <v>109</v>
      </c>
      <c r="M55" s="6" t="s">
        <v>110</v>
      </c>
      <c r="N55" s="88" t="s">
        <v>111</v>
      </c>
      <c r="O55" s="89"/>
      <c r="P55" s="88" t="s">
        <v>21</v>
      </c>
      <c r="Q55" s="89"/>
      <c r="R55" s="88" t="s">
        <v>112</v>
      </c>
      <c r="S55" s="89"/>
      <c r="T55" s="90" t="s">
        <v>113</v>
      </c>
      <c r="U55" s="91"/>
      <c r="V55" s="7" t="s">
        <v>42</v>
      </c>
      <c r="W55" s="92">
        <v>17</v>
      </c>
      <c r="X55" s="93"/>
      <c r="Y55" s="8">
        <v>5</v>
      </c>
      <c r="AA55" s="17" t="str">
        <f t="shared" si="2"/>
        <v>+</v>
      </c>
      <c r="AB55" s="17" t="str">
        <f t="shared" si="6"/>
        <v>+</v>
      </c>
      <c r="AC55" s="17" t="str">
        <f t="shared" si="6"/>
        <v>+</v>
      </c>
      <c r="AD55" s="17" t="str">
        <f t="shared" si="6"/>
        <v>+</v>
      </c>
      <c r="AE55" s="17" t="str">
        <f t="shared" si="6"/>
        <v>+</v>
      </c>
      <c r="AF55" s="17" t="str">
        <f t="shared" si="6"/>
        <v>+</v>
      </c>
      <c r="AG55" s="17" t="str">
        <f t="shared" si="6"/>
        <v>+</v>
      </c>
      <c r="AH55" s="17" t="str">
        <f t="shared" si="6"/>
        <v>+</v>
      </c>
      <c r="AI55" s="17" t="str">
        <f t="shared" si="6"/>
        <v>+</v>
      </c>
      <c r="AJ55" s="17" t="str">
        <f t="shared" si="6"/>
        <v>-</v>
      </c>
      <c r="AK55" s="17" t="str">
        <f t="shared" si="6"/>
        <v>+</v>
      </c>
      <c r="AL55" s="17" t="str">
        <f t="shared" si="6"/>
        <v>+</v>
      </c>
      <c r="AM55" s="17" t="str">
        <f t="shared" si="3"/>
        <v>1</v>
      </c>
      <c r="AN55" s="17" t="str">
        <f t="shared" si="3"/>
        <v>3</v>
      </c>
      <c r="AO55" s="17" t="str">
        <f t="shared" si="3"/>
        <v>2</v>
      </c>
      <c r="AP55">
        <v>48</v>
      </c>
    </row>
    <row r="56" spans="1:42" ht="11.65" customHeight="1" x14ac:dyDescent="0.2">
      <c r="A56" s="5">
        <v>20</v>
      </c>
      <c r="B56" s="84">
        <v>1202</v>
      </c>
      <c r="C56" s="85"/>
      <c r="D56" s="86" t="s">
        <v>17</v>
      </c>
      <c r="E56" s="87"/>
      <c r="F56" s="84">
        <v>1202</v>
      </c>
      <c r="G56" s="85"/>
      <c r="H56" s="84">
        <v>2</v>
      </c>
      <c r="I56" s="85"/>
      <c r="J56" s="84">
        <v>12</v>
      </c>
      <c r="K56" s="85"/>
      <c r="L56" s="6" t="s">
        <v>114</v>
      </c>
      <c r="M56" s="6" t="s">
        <v>101</v>
      </c>
      <c r="N56" s="88" t="s">
        <v>115</v>
      </c>
      <c r="O56" s="89"/>
      <c r="P56" s="88" t="s">
        <v>21</v>
      </c>
      <c r="Q56" s="89"/>
      <c r="R56" s="88" t="s">
        <v>116</v>
      </c>
      <c r="S56" s="89"/>
      <c r="T56" s="90" t="s">
        <v>117</v>
      </c>
      <c r="U56" s="91"/>
      <c r="V56" s="7" t="s">
        <v>59</v>
      </c>
      <c r="W56" s="92">
        <v>16</v>
      </c>
      <c r="X56" s="93"/>
      <c r="Y56" s="8">
        <v>5</v>
      </c>
      <c r="AA56" s="17" t="str">
        <f t="shared" si="2"/>
        <v>+</v>
      </c>
      <c r="AB56" s="17" t="str">
        <f t="shared" si="6"/>
        <v>+</v>
      </c>
      <c r="AC56" s="17" t="str">
        <f t="shared" si="6"/>
        <v>-</v>
      </c>
      <c r="AD56" s="17" t="str">
        <f t="shared" si="6"/>
        <v>+</v>
      </c>
      <c r="AE56" s="17" t="str">
        <f t="shared" si="6"/>
        <v>+</v>
      </c>
      <c r="AF56" s="17" t="str">
        <f t="shared" si="6"/>
        <v>+</v>
      </c>
      <c r="AG56" s="17" t="str">
        <f t="shared" si="6"/>
        <v>+</v>
      </c>
      <c r="AH56" s="17" t="str">
        <f t="shared" si="6"/>
        <v>-</v>
      </c>
      <c r="AI56" s="17" t="str">
        <f t="shared" si="6"/>
        <v>-</v>
      </c>
      <c r="AJ56" s="17" t="str">
        <f t="shared" si="6"/>
        <v>+</v>
      </c>
      <c r="AK56" s="17" t="str">
        <f t="shared" si="6"/>
        <v>+</v>
      </c>
      <c r="AL56" s="17" t="str">
        <f t="shared" si="6"/>
        <v>+</v>
      </c>
      <c r="AM56" s="17" t="str">
        <f t="shared" si="3"/>
        <v>2</v>
      </c>
      <c r="AN56" s="17" t="str">
        <f t="shared" si="3"/>
        <v>3</v>
      </c>
      <c r="AO56" s="17" t="str">
        <f t="shared" si="3"/>
        <v>2</v>
      </c>
      <c r="AP56">
        <v>49</v>
      </c>
    </row>
    <row r="57" spans="1:42" ht="10.9" customHeight="1" x14ac:dyDescent="0.2">
      <c r="A57" s="5">
        <v>21</v>
      </c>
      <c r="B57" s="84">
        <v>1202</v>
      </c>
      <c r="C57" s="85"/>
      <c r="D57" s="86" t="s">
        <v>17</v>
      </c>
      <c r="E57" s="87"/>
      <c r="F57" s="84">
        <v>1202</v>
      </c>
      <c r="G57" s="85"/>
      <c r="H57" s="84">
        <v>3</v>
      </c>
      <c r="I57" s="85"/>
      <c r="J57" s="84">
        <v>12</v>
      </c>
      <c r="K57" s="85"/>
      <c r="L57" s="6" t="s">
        <v>118</v>
      </c>
      <c r="M57" s="6" t="s">
        <v>71</v>
      </c>
      <c r="N57" s="88" t="s">
        <v>111</v>
      </c>
      <c r="O57" s="89"/>
      <c r="P57" s="88" t="s">
        <v>21</v>
      </c>
      <c r="Q57" s="89"/>
      <c r="R57" s="88" t="s">
        <v>119</v>
      </c>
      <c r="S57" s="89"/>
      <c r="T57" s="90" t="s">
        <v>120</v>
      </c>
      <c r="U57" s="91"/>
      <c r="V57" s="7" t="s">
        <v>42</v>
      </c>
      <c r="W57" s="92">
        <v>14</v>
      </c>
      <c r="X57" s="93"/>
      <c r="Y57" s="8">
        <v>4</v>
      </c>
      <c r="AA57" s="17" t="str">
        <f t="shared" si="2"/>
        <v>+</v>
      </c>
      <c r="AB57" s="17" t="str">
        <f t="shared" si="6"/>
        <v>+</v>
      </c>
      <c r="AC57" s="17" t="str">
        <f t="shared" si="6"/>
        <v>+</v>
      </c>
      <c r="AD57" s="17" t="str">
        <f t="shared" si="6"/>
        <v>+</v>
      </c>
      <c r="AE57" s="17" t="str">
        <f t="shared" si="6"/>
        <v>-</v>
      </c>
      <c r="AF57" s="17" t="str">
        <f t="shared" si="6"/>
        <v>+</v>
      </c>
      <c r="AG57" s="17" t="str">
        <f t="shared" si="6"/>
        <v>+</v>
      </c>
      <c r="AH57" s="17" t="str">
        <f t="shared" si="6"/>
        <v>+</v>
      </c>
      <c r="AI57" s="17" t="str">
        <f t="shared" si="6"/>
        <v>+</v>
      </c>
      <c r="AJ57" s="17" t="str">
        <f t="shared" si="6"/>
        <v>-</v>
      </c>
      <c r="AK57" s="17" t="str">
        <f t="shared" si="6"/>
        <v>-</v>
      </c>
      <c r="AL57" s="17" t="str">
        <f t="shared" si="6"/>
        <v>-</v>
      </c>
      <c r="AM57" s="17" t="str">
        <f t="shared" si="3"/>
        <v>1</v>
      </c>
      <c r="AN57" s="17" t="str">
        <f t="shared" si="3"/>
        <v>3</v>
      </c>
      <c r="AO57" s="17" t="str">
        <f t="shared" si="3"/>
        <v>2</v>
      </c>
      <c r="AP57">
        <v>50</v>
      </c>
    </row>
    <row r="58" spans="1:42" ht="11.65" customHeight="1" x14ac:dyDescent="0.2">
      <c r="A58" s="5">
        <v>22</v>
      </c>
      <c r="B58" s="84">
        <v>1202</v>
      </c>
      <c r="C58" s="85"/>
      <c r="D58" s="86" t="s">
        <v>31</v>
      </c>
      <c r="E58" s="87"/>
      <c r="F58" s="84">
        <v>1202</v>
      </c>
      <c r="G58" s="85"/>
      <c r="H58" s="84">
        <v>2</v>
      </c>
      <c r="I58" s="85"/>
      <c r="J58" s="84">
        <v>12</v>
      </c>
      <c r="K58" s="85"/>
      <c r="L58" s="6" t="s">
        <v>121</v>
      </c>
      <c r="M58" s="6" t="s">
        <v>122</v>
      </c>
      <c r="N58" s="88" t="s">
        <v>67</v>
      </c>
      <c r="O58" s="89"/>
      <c r="P58" s="88" t="s">
        <v>21</v>
      </c>
      <c r="Q58" s="89"/>
      <c r="R58" s="88" t="s">
        <v>123</v>
      </c>
      <c r="S58" s="89"/>
      <c r="T58" s="90" t="s">
        <v>124</v>
      </c>
      <c r="U58" s="91"/>
      <c r="V58" s="7" t="s">
        <v>75</v>
      </c>
      <c r="W58" s="92">
        <v>10</v>
      </c>
      <c r="X58" s="93"/>
      <c r="Y58" s="8">
        <v>3</v>
      </c>
      <c r="AA58" s="17" t="str">
        <f t="shared" si="2"/>
        <v>+</v>
      </c>
      <c r="AB58" s="17" t="str">
        <f t="shared" si="6"/>
        <v>+</v>
      </c>
      <c r="AC58" s="17" t="str">
        <f t="shared" si="6"/>
        <v>+</v>
      </c>
      <c r="AD58" s="17" t="str">
        <f t="shared" si="6"/>
        <v>+</v>
      </c>
      <c r="AE58" s="17" t="str">
        <f t="shared" si="6"/>
        <v>+</v>
      </c>
      <c r="AF58" s="17" t="str">
        <f t="shared" si="6"/>
        <v>-</v>
      </c>
      <c r="AG58" s="17" t="str">
        <f t="shared" si="6"/>
        <v>+</v>
      </c>
      <c r="AH58" s="17" t="str">
        <f t="shared" si="6"/>
        <v>-</v>
      </c>
      <c r="AI58" s="17" t="str">
        <f t="shared" si="6"/>
        <v>-</v>
      </c>
      <c r="AJ58" s="17" t="str">
        <f t="shared" si="6"/>
        <v>-</v>
      </c>
      <c r="AK58" s="17" t="str">
        <f t="shared" si="6"/>
        <v>+</v>
      </c>
      <c r="AL58" s="17" t="str">
        <f t="shared" si="6"/>
        <v>+</v>
      </c>
      <c r="AM58" s="17" t="str">
        <f t="shared" si="3"/>
        <v>1</v>
      </c>
      <c r="AN58" s="17" t="str">
        <f t="shared" si="3"/>
        <v>1</v>
      </c>
      <c r="AO58" s="17" t="str">
        <f t="shared" si="3"/>
        <v>0</v>
      </c>
      <c r="AP58">
        <v>51</v>
      </c>
    </row>
    <row r="59" spans="1:42" ht="11.65" customHeight="1" x14ac:dyDescent="0.2">
      <c r="A59" s="5">
        <v>23</v>
      </c>
      <c r="B59" s="84">
        <v>1202</v>
      </c>
      <c r="C59" s="85"/>
      <c r="D59" s="86" t="s">
        <v>17</v>
      </c>
      <c r="E59" s="87"/>
      <c r="F59" s="84">
        <v>1202</v>
      </c>
      <c r="G59" s="85"/>
      <c r="H59" s="84">
        <v>2</v>
      </c>
      <c r="I59" s="85"/>
      <c r="J59" s="84">
        <v>12</v>
      </c>
      <c r="K59" s="85"/>
      <c r="L59" s="6" t="s">
        <v>125</v>
      </c>
      <c r="M59" s="6" t="s">
        <v>49</v>
      </c>
      <c r="N59" s="88" t="s">
        <v>126</v>
      </c>
      <c r="O59" s="89"/>
      <c r="P59" s="88" t="s">
        <v>21</v>
      </c>
      <c r="Q59" s="89"/>
      <c r="R59" s="88" t="s">
        <v>127</v>
      </c>
      <c r="S59" s="89"/>
      <c r="T59" s="90" t="s">
        <v>128</v>
      </c>
      <c r="U59" s="91"/>
      <c r="V59" s="7" t="s">
        <v>129</v>
      </c>
      <c r="W59" s="92">
        <v>12</v>
      </c>
      <c r="X59" s="93"/>
      <c r="Y59" s="8">
        <v>4</v>
      </c>
      <c r="AA59" s="17" t="str">
        <f t="shared" si="2"/>
        <v>+</v>
      </c>
      <c r="AB59" s="17" t="str">
        <f t="shared" si="6"/>
        <v>+</v>
      </c>
      <c r="AC59" s="17" t="str">
        <f t="shared" si="6"/>
        <v>+</v>
      </c>
      <c r="AD59" s="17" t="str">
        <f t="shared" si="6"/>
        <v>+</v>
      </c>
      <c r="AE59" s="17" t="str">
        <f t="shared" si="6"/>
        <v>+</v>
      </c>
      <c r="AF59" s="17" t="str">
        <f t="shared" si="6"/>
        <v>-</v>
      </c>
      <c r="AG59" s="17" t="str">
        <f t="shared" si="6"/>
        <v>+</v>
      </c>
      <c r="AH59" s="17" t="str">
        <f t="shared" si="6"/>
        <v>-</v>
      </c>
      <c r="AI59" s="17" t="str">
        <f t="shared" si="6"/>
        <v>+</v>
      </c>
      <c r="AJ59" s="17" t="str">
        <f t="shared" si="6"/>
        <v>+</v>
      </c>
      <c r="AK59" s="17" t="str">
        <f t="shared" si="6"/>
        <v>+</v>
      </c>
      <c r="AL59" s="17" t="str">
        <f t="shared" si="6"/>
        <v>-</v>
      </c>
      <c r="AM59" s="17" t="str">
        <f t="shared" si="3"/>
        <v>1</v>
      </c>
      <c r="AN59" s="17" t="str">
        <f t="shared" si="3"/>
        <v>1</v>
      </c>
      <c r="AO59" s="17" t="str">
        <f t="shared" si="3"/>
        <v>1</v>
      </c>
      <c r="AP59">
        <v>52</v>
      </c>
    </row>
    <row r="60" spans="1:42" ht="11.65" customHeight="1" x14ac:dyDescent="0.2">
      <c r="A60" s="5">
        <v>24</v>
      </c>
      <c r="B60" s="84">
        <v>1202</v>
      </c>
      <c r="C60" s="85"/>
      <c r="D60" s="86" t="s">
        <v>17</v>
      </c>
      <c r="E60" s="87"/>
      <c r="F60" s="84">
        <v>1202</v>
      </c>
      <c r="G60" s="85"/>
      <c r="H60" s="84">
        <v>1</v>
      </c>
      <c r="I60" s="85"/>
      <c r="J60" s="84">
        <v>12</v>
      </c>
      <c r="K60" s="85"/>
      <c r="L60" s="6" t="s">
        <v>130</v>
      </c>
      <c r="M60" s="6" t="s">
        <v>131</v>
      </c>
      <c r="N60" s="88" t="s">
        <v>27</v>
      </c>
      <c r="O60" s="89"/>
      <c r="P60" s="88" t="s">
        <v>21</v>
      </c>
      <c r="Q60" s="89"/>
      <c r="R60" s="88" t="s">
        <v>132</v>
      </c>
      <c r="S60" s="89"/>
      <c r="T60" s="90" t="s">
        <v>133</v>
      </c>
      <c r="U60" s="91"/>
      <c r="V60" s="7" t="s">
        <v>134</v>
      </c>
      <c r="W60" s="92">
        <v>9</v>
      </c>
      <c r="X60" s="93"/>
      <c r="Y60" s="8">
        <v>3</v>
      </c>
      <c r="AA60" s="17" t="str">
        <f t="shared" si="2"/>
        <v>-</v>
      </c>
      <c r="AB60" s="17" t="str">
        <f t="shared" si="6"/>
        <v>+</v>
      </c>
      <c r="AC60" s="17" t="str">
        <f t="shared" si="6"/>
        <v>-</v>
      </c>
      <c r="AD60" s="17" t="str">
        <f t="shared" si="6"/>
        <v>+</v>
      </c>
      <c r="AE60" s="17" t="str">
        <f t="shared" si="6"/>
        <v>+</v>
      </c>
      <c r="AF60" s="17" t="str">
        <f t="shared" si="6"/>
        <v>-</v>
      </c>
      <c r="AG60" s="17" t="str">
        <f t="shared" si="6"/>
        <v>+</v>
      </c>
      <c r="AH60" s="17" t="str">
        <f t="shared" si="6"/>
        <v>-</v>
      </c>
      <c r="AI60" s="17" t="str">
        <f t="shared" si="6"/>
        <v>+</v>
      </c>
      <c r="AJ60" s="17" t="str">
        <f t="shared" si="6"/>
        <v>-</v>
      </c>
      <c r="AK60" s="17" t="str">
        <f t="shared" si="6"/>
        <v>-</v>
      </c>
      <c r="AL60" s="17" t="str">
        <f t="shared" si="6"/>
        <v>-</v>
      </c>
      <c r="AM60" s="17" t="str">
        <f t="shared" si="3"/>
        <v>1</v>
      </c>
      <c r="AN60" s="17" t="str">
        <f t="shared" si="3"/>
        <v>3</v>
      </c>
      <c r="AO60" s="17" t="str">
        <f t="shared" si="3"/>
        <v>0</v>
      </c>
      <c r="AP60">
        <v>53</v>
      </c>
    </row>
    <row r="61" spans="1:42" ht="10.9" customHeight="1" x14ac:dyDescent="0.2">
      <c r="A61" s="5">
        <v>25</v>
      </c>
      <c r="B61" s="84">
        <v>1202</v>
      </c>
      <c r="C61" s="85"/>
      <c r="D61" s="86" t="s">
        <v>31</v>
      </c>
      <c r="E61" s="87"/>
      <c r="F61" s="84">
        <v>1202</v>
      </c>
      <c r="G61" s="85"/>
      <c r="H61" s="84">
        <v>2</v>
      </c>
      <c r="I61" s="85"/>
      <c r="J61" s="84">
        <v>12</v>
      </c>
      <c r="K61" s="85"/>
      <c r="L61" s="6" t="s">
        <v>135</v>
      </c>
      <c r="M61" s="6" t="s">
        <v>39</v>
      </c>
      <c r="N61" s="88" t="s">
        <v>20</v>
      </c>
      <c r="O61" s="89"/>
      <c r="P61" s="88" t="s">
        <v>21</v>
      </c>
      <c r="Q61" s="89"/>
      <c r="R61" s="88" t="s">
        <v>136</v>
      </c>
      <c r="S61" s="89"/>
      <c r="T61" s="90" t="s">
        <v>84</v>
      </c>
      <c r="U61" s="91"/>
      <c r="V61" s="7" t="s">
        <v>59</v>
      </c>
      <c r="W61" s="92">
        <v>18</v>
      </c>
      <c r="X61" s="93"/>
      <c r="Y61" s="8">
        <v>5</v>
      </c>
      <c r="AA61" s="17" t="str">
        <f t="shared" si="2"/>
        <v>+</v>
      </c>
      <c r="AB61" s="17" t="str">
        <f t="shared" si="6"/>
        <v>+</v>
      </c>
      <c r="AC61" s="17" t="str">
        <f t="shared" si="6"/>
        <v>+</v>
      </c>
      <c r="AD61" s="17" t="str">
        <f t="shared" si="6"/>
        <v>+</v>
      </c>
      <c r="AE61" s="17" t="str">
        <f t="shared" si="6"/>
        <v>+</v>
      </c>
      <c r="AF61" s="17" t="str">
        <f t="shared" si="6"/>
        <v>+</v>
      </c>
      <c r="AG61" s="17" t="str">
        <f t="shared" si="6"/>
        <v>+</v>
      </c>
      <c r="AH61" s="17" t="str">
        <f t="shared" si="6"/>
        <v>-</v>
      </c>
      <c r="AI61" s="17" t="str">
        <f t="shared" si="6"/>
        <v>+</v>
      </c>
      <c r="AJ61" s="17" t="str">
        <f t="shared" si="6"/>
        <v>+</v>
      </c>
      <c r="AK61" s="17" t="str">
        <f t="shared" si="6"/>
        <v>+</v>
      </c>
      <c r="AL61" s="17" t="str">
        <f t="shared" si="6"/>
        <v>+</v>
      </c>
      <c r="AM61" s="17" t="str">
        <f t="shared" si="3"/>
        <v>2</v>
      </c>
      <c r="AN61" s="17" t="str">
        <f t="shared" si="3"/>
        <v>3</v>
      </c>
      <c r="AO61" s="17" t="str">
        <f t="shared" si="3"/>
        <v>2</v>
      </c>
      <c r="AP61">
        <v>54</v>
      </c>
    </row>
    <row r="62" spans="1:42" ht="11.65" customHeight="1" x14ac:dyDescent="0.2">
      <c r="A62" s="5">
        <v>26</v>
      </c>
      <c r="B62" s="84">
        <v>1202</v>
      </c>
      <c r="C62" s="85"/>
      <c r="D62" s="86" t="s">
        <v>31</v>
      </c>
      <c r="E62" s="87"/>
      <c r="F62" s="84">
        <v>1202</v>
      </c>
      <c r="G62" s="85"/>
      <c r="H62" s="84">
        <v>1</v>
      </c>
      <c r="I62" s="85"/>
      <c r="J62" s="84">
        <v>12</v>
      </c>
      <c r="K62" s="85"/>
      <c r="L62" s="6" t="s">
        <v>137</v>
      </c>
      <c r="M62" s="6" t="s">
        <v>138</v>
      </c>
      <c r="N62" s="88" t="s">
        <v>72</v>
      </c>
      <c r="O62" s="89"/>
      <c r="P62" s="88" t="s">
        <v>139</v>
      </c>
      <c r="Q62" s="89"/>
      <c r="R62" s="88" t="s">
        <v>140</v>
      </c>
      <c r="S62" s="89"/>
      <c r="T62" s="90" t="s">
        <v>141</v>
      </c>
      <c r="U62" s="91"/>
      <c r="V62" s="7" t="s">
        <v>42</v>
      </c>
      <c r="W62" s="92">
        <v>13</v>
      </c>
      <c r="X62" s="93"/>
      <c r="Y62" s="8">
        <v>4</v>
      </c>
      <c r="AA62" s="17" t="str">
        <f t="shared" si="2"/>
        <v>+</v>
      </c>
      <c r="AB62" s="17" t="str">
        <f t="shared" si="6"/>
        <v>-</v>
      </c>
      <c r="AC62" s="17" t="str">
        <f t="shared" si="6"/>
        <v>-</v>
      </c>
      <c r="AD62" s="17" t="str">
        <f t="shared" si="6"/>
        <v>+</v>
      </c>
      <c r="AE62" s="17" t="str">
        <f t="shared" si="6"/>
        <v>+</v>
      </c>
      <c r="AF62" s="17" t="str">
        <f t="shared" si="6"/>
        <v>-</v>
      </c>
      <c r="AG62" s="17" t="str">
        <f t="shared" si="6"/>
        <v>+</v>
      </c>
      <c r="AH62" s="17" t="str">
        <f t="shared" si="6"/>
        <v>-</v>
      </c>
      <c r="AI62" s="17" t="str">
        <f t="shared" si="6"/>
        <v>+</v>
      </c>
      <c r="AJ62" s="17" t="str">
        <f t="shared" si="6"/>
        <v>-</v>
      </c>
      <c r="AK62" s="17" t="str">
        <f t="shared" si="6"/>
        <v>+</v>
      </c>
      <c r="AL62" s="17" t="str">
        <f t="shared" si="6"/>
        <v>+</v>
      </c>
      <c r="AM62" s="17" t="str">
        <f t="shared" si="3"/>
        <v>1</v>
      </c>
      <c r="AN62" s="17" t="str">
        <f t="shared" si="3"/>
        <v>3</v>
      </c>
      <c r="AO62" s="17" t="str">
        <f t="shared" si="3"/>
        <v>2</v>
      </c>
      <c r="AP62">
        <v>55</v>
      </c>
    </row>
    <row r="63" spans="1:42" ht="11.65" customHeight="1" x14ac:dyDescent="0.2">
      <c r="A63" s="5">
        <v>27</v>
      </c>
      <c r="B63" s="84">
        <v>1202</v>
      </c>
      <c r="C63" s="85"/>
      <c r="D63" s="86" t="s">
        <v>17</v>
      </c>
      <c r="E63" s="87"/>
      <c r="F63" s="84">
        <v>1202</v>
      </c>
      <c r="G63" s="85"/>
      <c r="H63" s="84">
        <v>3</v>
      </c>
      <c r="I63" s="85"/>
      <c r="J63" s="84">
        <v>12</v>
      </c>
      <c r="K63" s="85"/>
      <c r="L63" s="6" t="s">
        <v>142</v>
      </c>
      <c r="M63" s="6" t="s">
        <v>143</v>
      </c>
      <c r="N63" s="88" t="s">
        <v>111</v>
      </c>
      <c r="O63" s="89"/>
      <c r="P63" s="88" t="s">
        <v>21</v>
      </c>
      <c r="Q63" s="89"/>
      <c r="R63" s="88" t="s">
        <v>144</v>
      </c>
      <c r="S63" s="89"/>
      <c r="T63" s="90" t="s">
        <v>145</v>
      </c>
      <c r="U63" s="91"/>
      <c r="V63" s="7" t="s">
        <v>53</v>
      </c>
      <c r="W63" s="92">
        <v>15</v>
      </c>
      <c r="X63" s="93"/>
      <c r="Y63" s="8">
        <v>4</v>
      </c>
      <c r="AA63" s="17" t="str">
        <f t="shared" si="2"/>
        <v>+</v>
      </c>
      <c r="AB63" s="17" t="str">
        <f t="shared" si="6"/>
        <v>+</v>
      </c>
      <c r="AC63" s="17" t="str">
        <f t="shared" si="6"/>
        <v>+</v>
      </c>
      <c r="AD63" s="17" t="str">
        <f t="shared" si="6"/>
        <v>+</v>
      </c>
      <c r="AE63" s="17" t="str">
        <f t="shared" si="6"/>
        <v>+</v>
      </c>
      <c r="AF63" s="17" t="str">
        <f t="shared" si="6"/>
        <v>-</v>
      </c>
      <c r="AG63" s="17" t="str">
        <f t="shared" si="6"/>
        <v>+</v>
      </c>
      <c r="AH63" s="17" t="str">
        <f t="shared" si="6"/>
        <v>+</v>
      </c>
      <c r="AI63" s="17" t="str">
        <f t="shared" si="6"/>
        <v>+</v>
      </c>
      <c r="AJ63" s="17" t="str">
        <f t="shared" si="6"/>
        <v>-</v>
      </c>
      <c r="AK63" s="17" t="str">
        <f t="shared" si="6"/>
        <v>+</v>
      </c>
      <c r="AL63" s="17" t="str">
        <f t="shared" si="6"/>
        <v>+</v>
      </c>
      <c r="AM63" s="17" t="str">
        <f t="shared" si="3"/>
        <v>1</v>
      </c>
      <c r="AN63" s="17" t="str">
        <f t="shared" si="3"/>
        <v>2</v>
      </c>
      <c r="AO63" s="17" t="str">
        <f t="shared" si="3"/>
        <v>2</v>
      </c>
      <c r="AP63">
        <v>56</v>
      </c>
    </row>
    <row r="64" spans="1:42" ht="11.65" customHeight="1" x14ac:dyDescent="0.2">
      <c r="A64" s="5">
        <v>28</v>
      </c>
      <c r="B64" s="84">
        <v>1202</v>
      </c>
      <c r="C64" s="85"/>
      <c r="D64" s="86" t="s">
        <v>31</v>
      </c>
      <c r="E64" s="87"/>
      <c r="F64" s="84">
        <v>1202</v>
      </c>
      <c r="G64" s="85"/>
      <c r="H64" s="84">
        <v>1</v>
      </c>
      <c r="I64" s="85"/>
      <c r="J64" s="84">
        <v>12</v>
      </c>
      <c r="K64" s="85"/>
      <c r="L64" s="6" t="s">
        <v>146</v>
      </c>
      <c r="M64" s="6" t="s">
        <v>147</v>
      </c>
      <c r="N64" s="88" t="s">
        <v>148</v>
      </c>
      <c r="O64" s="89"/>
      <c r="P64" s="88" t="s">
        <v>21</v>
      </c>
      <c r="Q64" s="89"/>
      <c r="R64" s="88" t="s">
        <v>149</v>
      </c>
      <c r="S64" s="89"/>
      <c r="T64" s="90" t="s">
        <v>150</v>
      </c>
      <c r="U64" s="91"/>
      <c r="V64" s="7" t="s">
        <v>151</v>
      </c>
      <c r="W64" s="92">
        <v>16</v>
      </c>
      <c r="X64" s="93"/>
      <c r="Y64" s="8">
        <v>5</v>
      </c>
      <c r="AA64" s="17" t="str">
        <f t="shared" si="2"/>
        <v>+</v>
      </c>
      <c r="AB64" s="17" t="str">
        <f t="shared" si="6"/>
        <v>+</v>
      </c>
      <c r="AC64" s="17" t="str">
        <f t="shared" si="6"/>
        <v>+</v>
      </c>
      <c r="AD64" s="17" t="str">
        <f t="shared" si="6"/>
        <v>+</v>
      </c>
      <c r="AE64" s="17" t="str">
        <f t="shared" si="6"/>
        <v>+</v>
      </c>
      <c r="AF64" s="17" t="str">
        <f t="shared" si="6"/>
        <v>+</v>
      </c>
      <c r="AG64" s="17" t="str">
        <f t="shared" si="6"/>
        <v>+</v>
      </c>
      <c r="AH64" s="17" t="str">
        <f t="shared" si="6"/>
        <v>+</v>
      </c>
      <c r="AI64" s="17" t="str">
        <f t="shared" si="6"/>
        <v>+</v>
      </c>
      <c r="AJ64" s="17" t="str">
        <f t="shared" si="6"/>
        <v>+</v>
      </c>
      <c r="AK64" s="17" t="str">
        <f t="shared" si="6"/>
        <v>+</v>
      </c>
      <c r="AL64" s="17" t="str">
        <f t="shared" si="6"/>
        <v>-</v>
      </c>
      <c r="AM64" s="17" t="str">
        <f t="shared" si="3"/>
        <v>2</v>
      </c>
      <c r="AN64" s="17" t="str">
        <f t="shared" si="3"/>
        <v>3</v>
      </c>
      <c r="AO64" s="17" t="str">
        <f t="shared" si="3"/>
        <v>0</v>
      </c>
      <c r="AP64">
        <v>57</v>
      </c>
    </row>
    <row r="65" spans="1:42" ht="10.9" customHeight="1" x14ac:dyDescent="0.2">
      <c r="A65" s="5">
        <v>29</v>
      </c>
      <c r="B65" s="84">
        <v>1202</v>
      </c>
      <c r="C65" s="85"/>
      <c r="D65" s="86" t="s">
        <v>17</v>
      </c>
      <c r="E65" s="87"/>
      <c r="F65" s="84">
        <v>1202</v>
      </c>
      <c r="G65" s="85"/>
      <c r="H65" s="84">
        <v>1</v>
      </c>
      <c r="I65" s="85"/>
      <c r="J65" s="84">
        <v>12</v>
      </c>
      <c r="K65" s="85"/>
      <c r="L65" s="6" t="s">
        <v>152</v>
      </c>
      <c r="M65" s="6" t="s">
        <v>153</v>
      </c>
      <c r="N65" s="88" t="s">
        <v>126</v>
      </c>
      <c r="O65" s="89"/>
      <c r="P65" s="88" t="s">
        <v>139</v>
      </c>
      <c r="Q65" s="89"/>
      <c r="R65" s="88" t="s">
        <v>154</v>
      </c>
      <c r="S65" s="89"/>
      <c r="T65" s="90" t="s">
        <v>150</v>
      </c>
      <c r="U65" s="91"/>
      <c r="V65" s="7" t="s">
        <v>59</v>
      </c>
      <c r="W65" s="92">
        <v>18</v>
      </c>
      <c r="X65" s="93"/>
      <c r="Y65" s="8">
        <v>5</v>
      </c>
      <c r="AA65" s="17" t="str">
        <f t="shared" si="2"/>
        <v>+</v>
      </c>
      <c r="AB65" s="17" t="str">
        <f t="shared" si="6"/>
        <v>+</v>
      </c>
      <c r="AC65" s="17" t="str">
        <f t="shared" si="6"/>
        <v>+</v>
      </c>
      <c r="AD65" s="17" t="str">
        <f t="shared" si="6"/>
        <v>+</v>
      </c>
      <c r="AE65" s="17" t="str">
        <f t="shared" si="6"/>
        <v>+</v>
      </c>
      <c r="AF65" s="17" t="str">
        <f t="shared" si="6"/>
        <v>+</v>
      </c>
      <c r="AG65" s="17" t="str">
        <f t="shared" si="6"/>
        <v>+</v>
      </c>
      <c r="AH65" s="17" t="str">
        <f t="shared" si="6"/>
        <v>+</v>
      </c>
      <c r="AI65" s="17" t="str">
        <f t="shared" si="6"/>
        <v>+</v>
      </c>
      <c r="AJ65" s="17" t="str">
        <f t="shared" si="6"/>
        <v>+</v>
      </c>
      <c r="AK65" s="17" t="str">
        <f t="shared" si="6"/>
        <v>+</v>
      </c>
      <c r="AL65" s="17" t="str">
        <f t="shared" si="6"/>
        <v>-</v>
      </c>
      <c r="AM65" s="17" t="str">
        <f t="shared" si="3"/>
        <v>2</v>
      </c>
      <c r="AN65" s="17" t="str">
        <f t="shared" si="3"/>
        <v>3</v>
      </c>
      <c r="AO65" s="17" t="str">
        <f t="shared" si="3"/>
        <v>2</v>
      </c>
      <c r="AP65">
        <v>58</v>
      </c>
    </row>
    <row r="66" spans="1:42" ht="11.65" customHeight="1" x14ac:dyDescent="0.2">
      <c r="A66" s="5">
        <v>30</v>
      </c>
      <c r="B66" s="84">
        <v>1202</v>
      </c>
      <c r="C66" s="85"/>
      <c r="D66" s="86" t="s">
        <v>31</v>
      </c>
      <c r="E66" s="87"/>
      <c r="F66" s="84">
        <v>1202</v>
      </c>
      <c r="G66" s="85"/>
      <c r="H66" s="84">
        <v>2</v>
      </c>
      <c r="I66" s="85"/>
      <c r="J66" s="84">
        <v>12</v>
      </c>
      <c r="K66" s="85"/>
      <c r="L66" s="6" t="s">
        <v>155</v>
      </c>
      <c r="M66" s="6" t="s">
        <v>156</v>
      </c>
      <c r="N66" s="88" t="s">
        <v>157</v>
      </c>
      <c r="O66" s="89"/>
      <c r="P66" s="88" t="s">
        <v>21</v>
      </c>
      <c r="Q66" s="89"/>
      <c r="R66" s="88" t="s">
        <v>158</v>
      </c>
      <c r="S66" s="89"/>
      <c r="T66" s="90" t="s">
        <v>69</v>
      </c>
      <c r="U66" s="91"/>
      <c r="V66" s="7" t="s">
        <v>134</v>
      </c>
      <c r="W66" s="92">
        <v>15</v>
      </c>
      <c r="X66" s="93"/>
      <c r="Y66" s="8">
        <v>4</v>
      </c>
      <c r="AA66" s="17" t="str">
        <f t="shared" si="2"/>
        <v>+</v>
      </c>
      <c r="AB66" s="17" t="str">
        <f t="shared" si="6"/>
        <v>+</v>
      </c>
      <c r="AC66" s="17" t="str">
        <f t="shared" si="6"/>
        <v>+</v>
      </c>
      <c r="AD66" s="17" t="str">
        <f t="shared" si="6"/>
        <v>+</v>
      </c>
      <c r="AE66" s="17" t="str">
        <f t="shared" si="6"/>
        <v>+</v>
      </c>
      <c r="AF66" s="17" t="str">
        <f t="shared" si="6"/>
        <v>-</v>
      </c>
      <c r="AG66" s="17" t="str">
        <f t="shared" si="6"/>
        <v>+</v>
      </c>
      <c r="AH66" s="17" t="str">
        <f t="shared" si="6"/>
        <v>+</v>
      </c>
      <c r="AI66" s="17" t="str">
        <f t="shared" si="6"/>
        <v>+</v>
      </c>
      <c r="AJ66" s="17" t="str">
        <f t="shared" si="6"/>
        <v>+</v>
      </c>
      <c r="AK66" s="17" t="str">
        <f t="shared" si="6"/>
        <v>+</v>
      </c>
      <c r="AL66" s="17" t="str">
        <f t="shared" si="6"/>
        <v>+</v>
      </c>
      <c r="AM66" s="17" t="str">
        <f t="shared" si="3"/>
        <v>1</v>
      </c>
      <c r="AN66" s="17" t="str">
        <f t="shared" si="3"/>
        <v>3</v>
      </c>
      <c r="AO66" s="17" t="str">
        <f t="shared" si="3"/>
        <v>0</v>
      </c>
      <c r="AP66">
        <v>59</v>
      </c>
    </row>
    <row r="67" spans="1:42" ht="11.65" customHeight="1" x14ac:dyDescent="0.2">
      <c r="A67" s="5">
        <v>31</v>
      </c>
      <c r="B67" s="84">
        <v>1202</v>
      </c>
      <c r="C67" s="85"/>
      <c r="D67" s="86" t="s">
        <v>17</v>
      </c>
      <c r="E67" s="87"/>
      <c r="F67" s="84">
        <v>1202</v>
      </c>
      <c r="G67" s="85"/>
      <c r="H67" s="84">
        <v>3</v>
      </c>
      <c r="I67" s="85"/>
      <c r="J67" s="84">
        <v>12</v>
      </c>
      <c r="K67" s="85"/>
      <c r="L67" s="6" t="s">
        <v>159</v>
      </c>
      <c r="M67" s="6" t="s">
        <v>160</v>
      </c>
      <c r="N67" s="88" t="s">
        <v>107</v>
      </c>
      <c r="O67" s="89"/>
      <c r="P67" s="88" t="s">
        <v>21</v>
      </c>
      <c r="Q67" s="89"/>
      <c r="R67" s="88" t="s">
        <v>161</v>
      </c>
      <c r="S67" s="89"/>
      <c r="T67" s="90" t="s">
        <v>162</v>
      </c>
      <c r="U67" s="91"/>
      <c r="V67" s="7" t="s">
        <v>24</v>
      </c>
      <c r="W67" s="92">
        <v>9</v>
      </c>
      <c r="X67" s="93"/>
      <c r="Y67" s="8">
        <v>3</v>
      </c>
      <c r="AA67" s="17" t="str">
        <f t="shared" si="2"/>
        <v>+</v>
      </c>
      <c r="AB67" s="17" t="str">
        <f t="shared" ref="AB67:AL107" si="7">RIGHT((LEFT($T67,AB$7+1)))</f>
        <v>+</v>
      </c>
      <c r="AC67" s="17" t="str">
        <f t="shared" si="7"/>
        <v>+</v>
      </c>
      <c r="AD67" s="17" t="str">
        <f t="shared" si="7"/>
        <v>+</v>
      </c>
      <c r="AE67" s="17" t="str">
        <f t="shared" si="7"/>
        <v>-</v>
      </c>
      <c r="AF67" s="17" t="str">
        <f t="shared" si="7"/>
        <v>-</v>
      </c>
      <c r="AG67" s="17" t="str">
        <f t="shared" si="7"/>
        <v>+</v>
      </c>
      <c r="AH67" s="17" t="str">
        <f t="shared" si="7"/>
        <v>-</v>
      </c>
      <c r="AI67" s="17" t="str">
        <f t="shared" si="7"/>
        <v>-</v>
      </c>
      <c r="AJ67" s="17" t="str">
        <f t="shared" si="7"/>
        <v>-</v>
      </c>
      <c r="AK67" s="17" t="str">
        <f t="shared" si="7"/>
        <v>+</v>
      </c>
      <c r="AL67" s="17" t="str">
        <f t="shared" si="7"/>
        <v>-</v>
      </c>
      <c r="AM67" s="17" t="str">
        <f t="shared" si="3"/>
        <v>1</v>
      </c>
      <c r="AN67" s="17" t="str">
        <f t="shared" si="3"/>
        <v>2</v>
      </c>
      <c r="AO67" s="17" t="str">
        <f t="shared" si="3"/>
        <v>0</v>
      </c>
      <c r="AP67">
        <v>60</v>
      </c>
    </row>
    <row r="68" spans="1:42" ht="11.65" customHeight="1" x14ac:dyDescent="0.2">
      <c r="A68" s="5">
        <v>32</v>
      </c>
      <c r="B68" s="84">
        <v>1202</v>
      </c>
      <c r="C68" s="85"/>
      <c r="D68" s="86" t="s">
        <v>31</v>
      </c>
      <c r="E68" s="87"/>
      <c r="F68" s="84">
        <v>1202</v>
      </c>
      <c r="G68" s="85"/>
      <c r="H68" s="84">
        <v>3</v>
      </c>
      <c r="I68" s="85"/>
      <c r="J68" s="84">
        <v>12</v>
      </c>
      <c r="K68" s="85"/>
      <c r="L68" s="6" t="s">
        <v>163</v>
      </c>
      <c r="M68" s="6" t="s">
        <v>164</v>
      </c>
      <c r="N68" s="88" t="s">
        <v>72</v>
      </c>
      <c r="O68" s="89"/>
      <c r="P68" s="88" t="s">
        <v>21</v>
      </c>
      <c r="Q68" s="89"/>
      <c r="R68" s="88" t="s">
        <v>165</v>
      </c>
      <c r="S68" s="89"/>
      <c r="T68" s="90" t="s">
        <v>166</v>
      </c>
      <c r="U68" s="91"/>
      <c r="V68" s="7" t="s">
        <v>42</v>
      </c>
      <c r="W68" s="92">
        <v>16</v>
      </c>
      <c r="X68" s="93"/>
      <c r="Y68" s="8">
        <v>5</v>
      </c>
      <c r="AA68" s="17" t="str">
        <f t="shared" si="2"/>
        <v>+</v>
      </c>
      <c r="AB68" s="17" t="str">
        <f t="shared" si="7"/>
        <v>+</v>
      </c>
      <c r="AC68" s="17" t="str">
        <f t="shared" si="7"/>
        <v>+</v>
      </c>
      <c r="AD68" s="17" t="str">
        <f t="shared" si="7"/>
        <v>+</v>
      </c>
      <c r="AE68" s="17" t="str">
        <f t="shared" si="7"/>
        <v>+</v>
      </c>
      <c r="AF68" s="17" t="str">
        <f t="shared" si="7"/>
        <v>-</v>
      </c>
      <c r="AG68" s="17" t="str">
        <f t="shared" si="7"/>
        <v>+</v>
      </c>
      <c r="AH68" s="17" t="str">
        <f t="shared" si="7"/>
        <v>+</v>
      </c>
      <c r="AI68" s="17" t="str">
        <f t="shared" si="7"/>
        <v>-</v>
      </c>
      <c r="AJ68" s="17" t="str">
        <f t="shared" si="7"/>
        <v>+</v>
      </c>
      <c r="AK68" s="17" t="str">
        <f t="shared" si="7"/>
        <v>+</v>
      </c>
      <c r="AL68" s="17" t="str">
        <f t="shared" si="7"/>
        <v>+</v>
      </c>
      <c r="AM68" s="17" t="str">
        <f t="shared" ref="AM68:AO125" si="8">RIGHT((LEFT($V68,AM$7+1)))</f>
        <v>1</v>
      </c>
      <c r="AN68" s="17" t="str">
        <f t="shared" si="8"/>
        <v>3</v>
      </c>
      <c r="AO68" s="17" t="str">
        <f t="shared" si="8"/>
        <v>2</v>
      </c>
      <c r="AP68">
        <v>61</v>
      </c>
    </row>
    <row r="69" spans="1:42" ht="11.65" customHeight="1" x14ac:dyDescent="0.2">
      <c r="A69" s="5">
        <v>33</v>
      </c>
      <c r="B69" s="84">
        <v>1202</v>
      </c>
      <c r="C69" s="85"/>
      <c r="D69" s="86" t="s">
        <v>17</v>
      </c>
      <c r="E69" s="87"/>
      <c r="F69" s="84">
        <v>1202</v>
      </c>
      <c r="G69" s="85"/>
      <c r="H69" s="84">
        <v>2</v>
      </c>
      <c r="I69" s="85"/>
      <c r="J69" s="84">
        <v>12</v>
      </c>
      <c r="K69" s="85"/>
      <c r="L69" s="6" t="s">
        <v>167</v>
      </c>
      <c r="M69" s="6" t="s">
        <v>77</v>
      </c>
      <c r="N69" s="88" t="s">
        <v>27</v>
      </c>
      <c r="O69" s="89"/>
      <c r="P69" s="88" t="s">
        <v>21</v>
      </c>
      <c r="Q69" s="89"/>
      <c r="R69" s="88" t="s">
        <v>168</v>
      </c>
      <c r="S69" s="89"/>
      <c r="T69" s="90" t="s">
        <v>169</v>
      </c>
      <c r="U69" s="91"/>
      <c r="V69" s="7" t="s">
        <v>170</v>
      </c>
      <c r="W69" s="92">
        <v>15</v>
      </c>
      <c r="X69" s="93"/>
      <c r="Y69" s="8">
        <v>4</v>
      </c>
      <c r="AA69" s="17" t="str">
        <f t="shared" si="2"/>
        <v>+</v>
      </c>
      <c r="AB69" s="17" t="str">
        <f t="shared" si="7"/>
        <v>+</v>
      </c>
      <c r="AC69" s="17" t="str">
        <f t="shared" si="7"/>
        <v>+</v>
      </c>
      <c r="AD69" s="17" t="str">
        <f t="shared" si="7"/>
        <v>+</v>
      </c>
      <c r="AE69" s="17" t="str">
        <f t="shared" si="7"/>
        <v>+</v>
      </c>
      <c r="AF69" s="17" t="str">
        <f t="shared" si="7"/>
        <v>+</v>
      </c>
      <c r="AG69" s="17" t="str">
        <f t="shared" si="7"/>
        <v>+</v>
      </c>
      <c r="AH69" s="17" t="str">
        <f t="shared" si="7"/>
        <v>-</v>
      </c>
      <c r="AI69" s="17" t="str">
        <f t="shared" si="7"/>
        <v>-</v>
      </c>
      <c r="AJ69" s="17" t="str">
        <f t="shared" si="7"/>
        <v>+</v>
      </c>
      <c r="AK69" s="17" t="str">
        <f t="shared" si="7"/>
        <v>+</v>
      </c>
      <c r="AL69" s="17" t="str">
        <f t="shared" si="7"/>
        <v>-</v>
      </c>
      <c r="AM69" s="17" t="str">
        <f t="shared" si="8"/>
        <v>2</v>
      </c>
      <c r="AN69" s="17" t="str">
        <f t="shared" si="8"/>
        <v>2</v>
      </c>
      <c r="AO69" s="17" t="str">
        <f t="shared" si="8"/>
        <v>2</v>
      </c>
      <c r="AP69">
        <v>62</v>
      </c>
    </row>
    <row r="70" spans="1:42" ht="10.9" customHeight="1" x14ac:dyDescent="0.2">
      <c r="A70" s="5">
        <v>34</v>
      </c>
      <c r="B70" s="84">
        <v>1202</v>
      </c>
      <c r="C70" s="85"/>
      <c r="D70" s="86" t="s">
        <v>31</v>
      </c>
      <c r="E70" s="87"/>
      <c r="F70" s="84">
        <v>1202</v>
      </c>
      <c r="G70" s="85"/>
      <c r="H70" s="84">
        <v>3</v>
      </c>
      <c r="I70" s="85"/>
      <c r="J70" s="84">
        <v>12</v>
      </c>
      <c r="K70" s="85"/>
      <c r="L70" s="6" t="s">
        <v>171</v>
      </c>
      <c r="M70" s="6" t="s">
        <v>92</v>
      </c>
      <c r="N70" s="88" t="s">
        <v>87</v>
      </c>
      <c r="O70" s="89"/>
      <c r="P70" s="88" t="s">
        <v>21</v>
      </c>
      <c r="Q70" s="89"/>
      <c r="R70" s="88" t="s">
        <v>172</v>
      </c>
      <c r="S70" s="89"/>
      <c r="T70" s="90" t="s">
        <v>173</v>
      </c>
      <c r="U70" s="91"/>
      <c r="V70" s="7" t="s">
        <v>37</v>
      </c>
      <c r="W70" s="92">
        <v>8</v>
      </c>
      <c r="X70" s="93"/>
      <c r="Y70" s="8">
        <v>3</v>
      </c>
      <c r="AA70" s="17" t="str">
        <f t="shared" si="2"/>
        <v>+</v>
      </c>
      <c r="AB70" s="17" t="str">
        <f t="shared" si="7"/>
        <v>+</v>
      </c>
      <c r="AC70" s="17" t="str">
        <f t="shared" si="7"/>
        <v>-</v>
      </c>
      <c r="AD70" s="17" t="str">
        <f t="shared" si="7"/>
        <v>+</v>
      </c>
      <c r="AE70" s="17" t="str">
        <f t="shared" si="7"/>
        <v>+</v>
      </c>
      <c r="AF70" s="17" t="str">
        <f t="shared" si="7"/>
        <v>-</v>
      </c>
      <c r="AG70" s="17" t="str">
        <f t="shared" si="7"/>
        <v>+</v>
      </c>
      <c r="AH70" s="17" t="str">
        <f t="shared" si="7"/>
        <v>-</v>
      </c>
      <c r="AI70" s="17" t="str">
        <f t="shared" si="7"/>
        <v>+</v>
      </c>
      <c r="AJ70" s="17" t="str">
        <f t="shared" si="7"/>
        <v>-</v>
      </c>
      <c r="AK70" s="17" t="str">
        <f t="shared" si="7"/>
        <v>+</v>
      </c>
      <c r="AL70" s="17" t="str">
        <f t="shared" si="7"/>
        <v>-</v>
      </c>
      <c r="AM70" s="17" t="str">
        <f t="shared" si="8"/>
        <v>1</v>
      </c>
      <c r="AN70" s="17" t="str">
        <f t="shared" si="8"/>
        <v>0</v>
      </c>
      <c r="AO70" s="17" t="str">
        <f t="shared" si="8"/>
        <v>0</v>
      </c>
      <c r="AP70">
        <v>63</v>
      </c>
    </row>
    <row r="71" spans="1:42" ht="10.9" customHeight="1" x14ac:dyDescent="0.2">
      <c r="A71" s="5">
        <v>35</v>
      </c>
      <c r="B71" s="84">
        <v>1202</v>
      </c>
      <c r="C71" s="85"/>
      <c r="D71" s="86" t="s">
        <v>17</v>
      </c>
      <c r="E71" s="87"/>
      <c r="F71" s="84">
        <v>1202</v>
      </c>
      <c r="G71" s="85"/>
      <c r="H71" s="84">
        <v>1</v>
      </c>
      <c r="I71" s="85"/>
      <c r="J71" s="84">
        <v>12</v>
      </c>
      <c r="K71" s="85"/>
      <c r="L71" s="6" t="s">
        <v>174</v>
      </c>
      <c r="M71" s="6" t="s">
        <v>101</v>
      </c>
      <c r="N71" s="88" t="s">
        <v>111</v>
      </c>
      <c r="O71" s="89"/>
      <c r="P71" s="88" t="s">
        <v>21</v>
      </c>
      <c r="Q71" s="89"/>
      <c r="R71" s="88" t="s">
        <v>175</v>
      </c>
      <c r="S71" s="89"/>
      <c r="T71" s="90" t="s">
        <v>176</v>
      </c>
      <c r="U71" s="91"/>
      <c r="V71" s="7" t="s">
        <v>42</v>
      </c>
      <c r="W71" s="92">
        <v>18</v>
      </c>
      <c r="X71" s="93"/>
      <c r="Y71" s="8">
        <v>5</v>
      </c>
      <c r="AA71" s="17" t="str">
        <f t="shared" si="2"/>
        <v>+</v>
      </c>
      <c r="AB71" s="17" t="str">
        <f t="shared" si="7"/>
        <v>+</v>
      </c>
      <c r="AC71" s="17" t="str">
        <f t="shared" si="7"/>
        <v>+</v>
      </c>
      <c r="AD71" s="17" t="str">
        <f t="shared" si="7"/>
        <v>+</v>
      </c>
      <c r="AE71" s="17" t="str">
        <f t="shared" si="7"/>
        <v>+</v>
      </c>
      <c r="AF71" s="17" t="str">
        <f t="shared" si="7"/>
        <v>+</v>
      </c>
      <c r="AG71" s="17" t="str">
        <f t="shared" si="7"/>
        <v>+</v>
      </c>
      <c r="AH71" s="17" t="str">
        <f t="shared" si="7"/>
        <v>+</v>
      </c>
      <c r="AI71" s="17" t="str">
        <f t="shared" si="7"/>
        <v>+</v>
      </c>
      <c r="AJ71" s="17" t="str">
        <f t="shared" si="7"/>
        <v>+</v>
      </c>
      <c r="AK71" s="17" t="str">
        <f t="shared" si="7"/>
        <v>+</v>
      </c>
      <c r="AL71" s="17" t="str">
        <f t="shared" si="7"/>
        <v>+</v>
      </c>
      <c r="AM71" s="17" t="str">
        <f t="shared" si="8"/>
        <v>1</v>
      </c>
      <c r="AN71" s="17" t="str">
        <f t="shared" si="8"/>
        <v>3</v>
      </c>
      <c r="AO71" s="17" t="str">
        <f t="shared" si="8"/>
        <v>2</v>
      </c>
      <c r="AP71">
        <v>64</v>
      </c>
    </row>
    <row r="72" spans="1:42" ht="10.9" customHeight="1" x14ac:dyDescent="0.2">
      <c r="A72" s="5">
        <v>36</v>
      </c>
      <c r="B72" s="84">
        <v>1202</v>
      </c>
      <c r="C72" s="85"/>
      <c r="D72" s="86" t="s">
        <v>31</v>
      </c>
      <c r="E72" s="87"/>
      <c r="F72" s="84">
        <v>1202</v>
      </c>
      <c r="G72" s="85"/>
      <c r="H72" s="84">
        <v>1</v>
      </c>
      <c r="I72" s="85"/>
      <c r="J72" s="84">
        <v>12</v>
      </c>
      <c r="K72" s="85"/>
      <c r="L72" s="14" t="s">
        <v>580</v>
      </c>
      <c r="M72" s="14" t="s">
        <v>280</v>
      </c>
      <c r="N72" s="88" t="s">
        <v>82</v>
      </c>
      <c r="O72" s="89"/>
      <c r="P72" s="88" t="s">
        <v>21</v>
      </c>
      <c r="Q72" s="89"/>
      <c r="R72" s="88" t="s">
        <v>581</v>
      </c>
      <c r="S72" s="89"/>
      <c r="T72" s="90" t="s">
        <v>582</v>
      </c>
      <c r="U72" s="91"/>
      <c r="V72" s="15" t="s">
        <v>90</v>
      </c>
      <c r="W72" s="92">
        <v>13</v>
      </c>
      <c r="X72" s="93"/>
      <c r="Y72" s="13">
        <v>4</v>
      </c>
      <c r="AA72" s="17" t="str">
        <f t="shared" ref="AA72:AA96" si="9">RIGHT((LEFT($T72,AA$7+1)))</f>
        <v>+</v>
      </c>
      <c r="AB72" s="17" t="str">
        <f t="shared" si="7"/>
        <v>+</v>
      </c>
      <c r="AC72" s="17" t="str">
        <f t="shared" si="7"/>
        <v>+</v>
      </c>
      <c r="AD72" s="17" t="str">
        <f t="shared" si="7"/>
        <v>-</v>
      </c>
      <c r="AE72" s="17" t="str">
        <f t="shared" si="7"/>
        <v>+</v>
      </c>
      <c r="AF72" s="17" t="str">
        <f t="shared" si="7"/>
        <v>+</v>
      </c>
      <c r="AG72" s="17" t="str">
        <f t="shared" si="7"/>
        <v>+</v>
      </c>
      <c r="AH72" s="17" t="str">
        <f t="shared" si="7"/>
        <v>+</v>
      </c>
      <c r="AI72" s="17" t="str">
        <f t="shared" si="7"/>
        <v>+</v>
      </c>
      <c r="AJ72" s="17" t="str">
        <f t="shared" si="7"/>
        <v>+</v>
      </c>
      <c r="AK72" s="17" t="str">
        <f t="shared" si="7"/>
        <v>+</v>
      </c>
      <c r="AL72" s="17" t="str">
        <f t="shared" si="7"/>
        <v>-</v>
      </c>
      <c r="AM72" s="17" t="str">
        <f t="shared" si="8"/>
        <v>1</v>
      </c>
      <c r="AN72" s="17" t="str">
        <f t="shared" si="8"/>
        <v>0</v>
      </c>
      <c r="AO72" s="17" t="str">
        <f t="shared" si="8"/>
        <v>2</v>
      </c>
      <c r="AP72">
        <v>65</v>
      </c>
    </row>
    <row r="73" spans="1:42" ht="10.9" customHeight="1" x14ac:dyDescent="0.2">
      <c r="A73" s="5">
        <v>37</v>
      </c>
      <c r="B73" s="84">
        <v>1202</v>
      </c>
      <c r="C73" s="85"/>
      <c r="D73" s="86" t="s">
        <v>583</v>
      </c>
      <c r="E73" s="87"/>
      <c r="F73" s="84">
        <v>1202</v>
      </c>
      <c r="G73" s="85"/>
      <c r="H73" s="84">
        <v>3</v>
      </c>
      <c r="I73" s="85"/>
      <c r="J73" s="84">
        <v>12</v>
      </c>
      <c r="K73" s="85"/>
      <c r="L73" s="14" t="s">
        <v>584</v>
      </c>
      <c r="M73" s="14" t="s">
        <v>33</v>
      </c>
      <c r="N73" s="88" t="s">
        <v>211</v>
      </c>
      <c r="O73" s="89"/>
      <c r="P73" s="88" t="s">
        <v>21</v>
      </c>
      <c r="Q73" s="89"/>
      <c r="R73" s="88" t="s">
        <v>585</v>
      </c>
      <c r="S73" s="89"/>
      <c r="T73" s="90" t="s">
        <v>586</v>
      </c>
      <c r="U73" s="91"/>
      <c r="V73" s="15" t="s">
        <v>587</v>
      </c>
      <c r="W73" s="92">
        <v>12</v>
      </c>
      <c r="X73" s="93"/>
      <c r="Y73" s="13">
        <v>4</v>
      </c>
      <c r="AA73" s="17" t="str">
        <f t="shared" si="9"/>
        <v>+</v>
      </c>
      <c r="AB73" s="17" t="str">
        <f t="shared" si="7"/>
        <v>-</v>
      </c>
      <c r="AC73" s="17" t="str">
        <f t="shared" si="7"/>
        <v>-</v>
      </c>
      <c r="AD73" s="17" t="str">
        <f t="shared" si="7"/>
        <v>-</v>
      </c>
      <c r="AE73" s="17" t="str">
        <f t="shared" si="7"/>
        <v>-</v>
      </c>
      <c r="AF73" s="17" t="str">
        <f t="shared" si="7"/>
        <v>+</v>
      </c>
      <c r="AG73" s="17" t="str">
        <f t="shared" si="7"/>
        <v>+</v>
      </c>
      <c r="AH73" s="17" t="str">
        <f t="shared" si="7"/>
        <v>+</v>
      </c>
      <c r="AI73" s="17" t="str">
        <f t="shared" si="7"/>
        <v>+</v>
      </c>
      <c r="AJ73" s="17" t="str">
        <f t="shared" si="7"/>
        <v>+</v>
      </c>
      <c r="AK73" s="17" t="str">
        <f t="shared" si="7"/>
        <v>+</v>
      </c>
      <c r="AL73" s="17" t="str">
        <f t="shared" si="7"/>
        <v>+</v>
      </c>
      <c r="AM73" s="17" t="str">
        <f t="shared" si="8"/>
        <v>2</v>
      </c>
      <c r="AN73" s="17" t="str">
        <f t="shared" si="8"/>
        <v>2</v>
      </c>
      <c r="AO73" s="17" t="str">
        <f t="shared" si="8"/>
        <v>0</v>
      </c>
      <c r="AP73">
        <v>66</v>
      </c>
    </row>
    <row r="74" spans="1:42" ht="10.9" customHeight="1" x14ac:dyDescent="0.2">
      <c r="A74" s="5">
        <v>38</v>
      </c>
      <c r="B74" s="84">
        <v>1202</v>
      </c>
      <c r="C74" s="85"/>
      <c r="D74" s="86" t="s">
        <v>583</v>
      </c>
      <c r="E74" s="87"/>
      <c r="F74" s="84">
        <v>1202</v>
      </c>
      <c r="G74" s="85"/>
      <c r="H74" s="84">
        <v>3</v>
      </c>
      <c r="I74" s="85"/>
      <c r="J74" s="84">
        <v>12</v>
      </c>
      <c r="K74" s="85"/>
      <c r="L74" s="14" t="s">
        <v>588</v>
      </c>
      <c r="M74" s="14" t="s">
        <v>349</v>
      </c>
      <c r="N74" s="88" t="s">
        <v>589</v>
      </c>
      <c r="O74" s="89"/>
      <c r="P74" s="88" t="s">
        <v>21</v>
      </c>
      <c r="Q74" s="89"/>
      <c r="R74" s="88" t="s">
        <v>590</v>
      </c>
      <c r="S74" s="89"/>
      <c r="T74" s="90" t="s">
        <v>591</v>
      </c>
      <c r="U74" s="91"/>
      <c r="V74" s="15" t="s">
        <v>59</v>
      </c>
      <c r="W74" s="92">
        <v>17</v>
      </c>
      <c r="X74" s="93"/>
      <c r="Y74" s="13">
        <v>5</v>
      </c>
      <c r="AA74" s="17" t="str">
        <f t="shared" si="9"/>
        <v>+</v>
      </c>
      <c r="AB74" s="17" t="str">
        <f t="shared" si="7"/>
        <v>+</v>
      </c>
      <c r="AC74" s="17" t="str">
        <f t="shared" si="7"/>
        <v>-</v>
      </c>
      <c r="AD74" s="17" t="str">
        <f t="shared" si="7"/>
        <v>+</v>
      </c>
      <c r="AE74" s="17" t="str">
        <f t="shared" si="7"/>
        <v>+</v>
      </c>
      <c r="AF74" s="17" t="str">
        <f t="shared" si="7"/>
        <v>-</v>
      </c>
      <c r="AG74" s="17" t="str">
        <f t="shared" si="7"/>
        <v>+</v>
      </c>
      <c r="AH74" s="17" t="str">
        <f t="shared" si="7"/>
        <v>+</v>
      </c>
      <c r="AI74" s="17" t="str">
        <f t="shared" si="7"/>
        <v>+</v>
      </c>
      <c r="AJ74" s="17" t="str">
        <f t="shared" si="7"/>
        <v>+</v>
      </c>
      <c r="AK74" s="17" t="str">
        <f t="shared" si="7"/>
        <v>+</v>
      </c>
      <c r="AL74" s="17" t="str">
        <f t="shared" si="7"/>
        <v>+</v>
      </c>
      <c r="AM74" s="17" t="str">
        <f t="shared" si="8"/>
        <v>2</v>
      </c>
      <c r="AN74" s="17" t="str">
        <f t="shared" si="8"/>
        <v>3</v>
      </c>
      <c r="AO74" s="17" t="str">
        <f t="shared" si="8"/>
        <v>2</v>
      </c>
      <c r="AP74">
        <v>67</v>
      </c>
    </row>
    <row r="75" spans="1:42" ht="10.9" customHeight="1" x14ac:dyDescent="0.2">
      <c r="A75" s="5">
        <v>39</v>
      </c>
      <c r="B75" s="84">
        <v>1202</v>
      </c>
      <c r="C75" s="85"/>
      <c r="D75" s="86" t="s">
        <v>583</v>
      </c>
      <c r="E75" s="87"/>
      <c r="F75" s="84">
        <v>1202</v>
      </c>
      <c r="G75" s="85"/>
      <c r="H75" s="84">
        <v>1</v>
      </c>
      <c r="I75" s="85"/>
      <c r="J75" s="84">
        <v>12</v>
      </c>
      <c r="K75" s="85"/>
      <c r="L75" s="14" t="s">
        <v>592</v>
      </c>
      <c r="M75" s="14" t="s">
        <v>33</v>
      </c>
      <c r="N75" s="88" t="s">
        <v>257</v>
      </c>
      <c r="O75" s="89"/>
      <c r="P75" s="88" t="s">
        <v>593</v>
      </c>
      <c r="Q75" s="89"/>
      <c r="R75" s="88" t="s">
        <v>594</v>
      </c>
      <c r="S75" s="89"/>
      <c r="T75" s="90" t="s">
        <v>595</v>
      </c>
      <c r="U75" s="91"/>
      <c r="V75" s="15" t="s">
        <v>59</v>
      </c>
      <c r="W75" s="92">
        <v>17</v>
      </c>
      <c r="X75" s="93"/>
      <c r="Y75" s="13">
        <v>5</v>
      </c>
      <c r="AA75" s="17" t="str">
        <f t="shared" si="9"/>
        <v>+</v>
      </c>
      <c r="AB75" s="17" t="str">
        <f t="shared" si="7"/>
        <v>+</v>
      </c>
      <c r="AC75" s="17" t="str">
        <f t="shared" si="7"/>
        <v>+</v>
      </c>
      <c r="AD75" s="17" t="str">
        <f t="shared" si="7"/>
        <v>+</v>
      </c>
      <c r="AE75" s="17" t="str">
        <f t="shared" si="7"/>
        <v>+</v>
      </c>
      <c r="AF75" s="17" t="str">
        <f t="shared" si="7"/>
        <v>+</v>
      </c>
      <c r="AG75" s="17" t="str">
        <f t="shared" si="7"/>
        <v>+</v>
      </c>
      <c r="AH75" s="17" t="str">
        <f t="shared" si="7"/>
        <v>+</v>
      </c>
      <c r="AI75" s="17" t="str">
        <f t="shared" si="7"/>
        <v>+</v>
      </c>
      <c r="AJ75" s="17" t="str">
        <f t="shared" si="7"/>
        <v>+</v>
      </c>
      <c r="AK75" s="17" t="str">
        <f t="shared" si="7"/>
        <v>-</v>
      </c>
      <c r="AL75" s="17" t="str">
        <f t="shared" si="7"/>
        <v>-</v>
      </c>
      <c r="AM75" s="17" t="str">
        <f t="shared" si="8"/>
        <v>2</v>
      </c>
      <c r="AN75" s="17" t="str">
        <f t="shared" si="8"/>
        <v>3</v>
      </c>
      <c r="AO75" s="17" t="str">
        <f t="shared" si="8"/>
        <v>2</v>
      </c>
      <c r="AP75">
        <v>68</v>
      </c>
    </row>
    <row r="76" spans="1:42" ht="10.9" customHeight="1" x14ac:dyDescent="0.2">
      <c r="A76" s="5">
        <v>40</v>
      </c>
      <c r="B76" s="84">
        <v>1202</v>
      </c>
      <c r="C76" s="85"/>
      <c r="D76" s="86" t="s">
        <v>31</v>
      </c>
      <c r="E76" s="87"/>
      <c r="F76" s="84">
        <v>1202</v>
      </c>
      <c r="G76" s="85"/>
      <c r="H76" s="84">
        <v>1</v>
      </c>
      <c r="I76" s="85"/>
      <c r="J76" s="84">
        <v>12</v>
      </c>
      <c r="K76" s="85"/>
      <c r="L76" s="14" t="s">
        <v>596</v>
      </c>
      <c r="M76" s="14" t="s">
        <v>597</v>
      </c>
      <c r="N76" s="88" t="s">
        <v>198</v>
      </c>
      <c r="O76" s="89"/>
      <c r="P76" s="88" t="s">
        <v>21</v>
      </c>
      <c r="Q76" s="89"/>
      <c r="R76" s="88" t="s">
        <v>598</v>
      </c>
      <c r="S76" s="89"/>
      <c r="T76" s="90" t="s">
        <v>599</v>
      </c>
      <c r="U76" s="91"/>
      <c r="V76" s="15" t="s">
        <v>30</v>
      </c>
      <c r="W76" s="92">
        <v>8</v>
      </c>
      <c r="X76" s="93"/>
      <c r="Y76" s="13">
        <v>3</v>
      </c>
      <c r="AA76" s="17" t="str">
        <f t="shared" si="9"/>
        <v>-</v>
      </c>
      <c r="AB76" s="17" t="str">
        <f t="shared" si="7"/>
        <v>+</v>
      </c>
      <c r="AC76" s="17" t="str">
        <f t="shared" si="7"/>
        <v>+</v>
      </c>
      <c r="AD76" s="17" t="str">
        <f t="shared" si="7"/>
        <v>-</v>
      </c>
      <c r="AE76" s="17" t="str">
        <f t="shared" si="7"/>
        <v>+</v>
      </c>
      <c r="AF76" s="17" t="str">
        <f t="shared" si="7"/>
        <v>-</v>
      </c>
      <c r="AG76" s="17" t="str">
        <f t="shared" si="7"/>
        <v>+</v>
      </c>
      <c r="AH76" s="17" t="str">
        <f t="shared" si="7"/>
        <v>-</v>
      </c>
      <c r="AI76" s="17" t="str">
        <f t="shared" si="7"/>
        <v>-</v>
      </c>
      <c r="AJ76" s="17" t="str">
        <f t="shared" si="7"/>
        <v>-</v>
      </c>
      <c r="AK76" s="17" t="str">
        <f t="shared" si="7"/>
        <v>+</v>
      </c>
      <c r="AL76" s="17" t="str">
        <f t="shared" si="7"/>
        <v>-</v>
      </c>
      <c r="AM76" s="17" t="str">
        <f t="shared" si="8"/>
        <v>0</v>
      </c>
      <c r="AN76" s="17" t="str">
        <f t="shared" si="8"/>
        <v>3</v>
      </c>
      <c r="AO76" s="17" t="str">
        <f t="shared" si="8"/>
        <v>0</v>
      </c>
      <c r="AP76">
        <v>69</v>
      </c>
    </row>
    <row r="77" spans="1:42" ht="10.9" customHeight="1" x14ac:dyDescent="0.2">
      <c r="A77" s="5">
        <v>41</v>
      </c>
      <c r="B77" s="84">
        <v>1202</v>
      </c>
      <c r="C77" s="85"/>
      <c r="D77" s="86" t="s">
        <v>31</v>
      </c>
      <c r="E77" s="87"/>
      <c r="F77" s="84">
        <v>1202</v>
      </c>
      <c r="G77" s="85"/>
      <c r="H77" s="84">
        <v>1</v>
      </c>
      <c r="I77" s="85"/>
      <c r="J77" s="84">
        <v>12</v>
      </c>
      <c r="K77" s="85"/>
      <c r="L77" s="14" t="s">
        <v>600</v>
      </c>
      <c r="M77" s="14" t="s">
        <v>39</v>
      </c>
      <c r="N77" s="88" t="s">
        <v>601</v>
      </c>
      <c r="O77" s="89"/>
      <c r="P77" s="88" t="s">
        <v>21</v>
      </c>
      <c r="Q77" s="89"/>
      <c r="R77" s="88" t="s">
        <v>602</v>
      </c>
      <c r="S77" s="89"/>
      <c r="T77" s="90" t="s">
        <v>331</v>
      </c>
      <c r="U77" s="91"/>
      <c r="V77" s="15" t="s">
        <v>603</v>
      </c>
      <c r="W77" s="92">
        <v>15</v>
      </c>
      <c r="X77" s="93"/>
      <c r="Y77" s="13">
        <v>4</v>
      </c>
      <c r="AA77" s="17" t="str">
        <f t="shared" si="9"/>
        <v>+</v>
      </c>
      <c r="AB77" s="17" t="str">
        <f t="shared" si="7"/>
        <v>+</v>
      </c>
      <c r="AC77" s="17" t="str">
        <f t="shared" si="7"/>
        <v>+</v>
      </c>
      <c r="AD77" s="17" t="str">
        <f t="shared" si="7"/>
        <v>+</v>
      </c>
      <c r="AE77" s="17" t="str">
        <f t="shared" ref="AB77:AL96" si="10">RIGHT((LEFT($T77,AE$7+1)))</f>
        <v>+</v>
      </c>
      <c r="AF77" s="17" t="str">
        <f t="shared" si="10"/>
        <v>-</v>
      </c>
      <c r="AG77" s="17" t="str">
        <f t="shared" si="10"/>
        <v>+</v>
      </c>
      <c r="AH77" s="17" t="str">
        <f t="shared" si="10"/>
        <v>+</v>
      </c>
      <c r="AI77" s="17" t="str">
        <f t="shared" si="10"/>
        <v>+</v>
      </c>
      <c r="AJ77" s="17" t="str">
        <f t="shared" si="10"/>
        <v>+</v>
      </c>
      <c r="AK77" s="17" t="str">
        <f t="shared" si="10"/>
        <v>+</v>
      </c>
      <c r="AL77" s="17" t="str">
        <f t="shared" si="10"/>
        <v>-</v>
      </c>
      <c r="AM77" s="17" t="str">
        <f t="shared" si="8"/>
        <v>0</v>
      </c>
      <c r="AN77" s="17" t="str">
        <f t="shared" si="8"/>
        <v>3</v>
      </c>
      <c r="AO77" s="17" t="str">
        <f t="shared" si="8"/>
        <v>2</v>
      </c>
      <c r="AP77">
        <v>70</v>
      </c>
    </row>
    <row r="78" spans="1:42" ht="10.9" customHeight="1" x14ac:dyDescent="0.2">
      <c r="A78" s="5">
        <v>42</v>
      </c>
      <c r="B78" s="84">
        <v>1202</v>
      </c>
      <c r="C78" s="85"/>
      <c r="D78" s="86" t="s">
        <v>583</v>
      </c>
      <c r="E78" s="87"/>
      <c r="F78" s="84">
        <v>1202</v>
      </c>
      <c r="G78" s="85"/>
      <c r="H78" s="84">
        <v>1</v>
      </c>
      <c r="I78" s="85"/>
      <c r="J78" s="84">
        <v>12</v>
      </c>
      <c r="K78" s="85"/>
      <c r="L78" s="14" t="s">
        <v>604</v>
      </c>
      <c r="M78" s="14" t="s">
        <v>143</v>
      </c>
      <c r="N78" s="88" t="s">
        <v>553</v>
      </c>
      <c r="O78" s="89"/>
      <c r="P78" s="88" t="s">
        <v>21</v>
      </c>
      <c r="Q78" s="89"/>
      <c r="R78" s="88" t="s">
        <v>605</v>
      </c>
      <c r="S78" s="89"/>
      <c r="T78" s="90" t="s">
        <v>606</v>
      </c>
      <c r="U78" s="91"/>
      <c r="V78" s="15" t="s">
        <v>53</v>
      </c>
      <c r="W78" s="92">
        <v>12</v>
      </c>
      <c r="X78" s="93"/>
      <c r="Y78" s="13">
        <v>4</v>
      </c>
      <c r="AA78" s="17" t="str">
        <f t="shared" si="9"/>
        <v>-</v>
      </c>
      <c r="AB78" s="17" t="str">
        <f t="shared" si="10"/>
        <v>-</v>
      </c>
      <c r="AC78" s="17" t="str">
        <f t="shared" si="10"/>
        <v>+</v>
      </c>
      <c r="AD78" s="17" t="str">
        <f t="shared" si="10"/>
        <v>+</v>
      </c>
      <c r="AE78" s="17" t="str">
        <f t="shared" si="10"/>
        <v>+</v>
      </c>
      <c r="AF78" s="17" t="str">
        <f t="shared" si="10"/>
        <v>-</v>
      </c>
      <c r="AG78" s="17" t="str">
        <f t="shared" si="10"/>
        <v>+</v>
      </c>
      <c r="AH78" s="17" t="str">
        <f t="shared" si="10"/>
        <v>-</v>
      </c>
      <c r="AI78" s="17" t="str">
        <f t="shared" si="10"/>
        <v>+</v>
      </c>
      <c r="AJ78" s="17" t="str">
        <f t="shared" si="10"/>
        <v>-</v>
      </c>
      <c r="AK78" s="17" t="str">
        <f t="shared" si="10"/>
        <v>+</v>
      </c>
      <c r="AL78" s="17" t="str">
        <f t="shared" si="10"/>
        <v>+</v>
      </c>
      <c r="AM78" s="17" t="str">
        <f t="shared" si="8"/>
        <v>1</v>
      </c>
      <c r="AN78" s="17" t="str">
        <f t="shared" si="8"/>
        <v>2</v>
      </c>
      <c r="AO78" s="17" t="str">
        <f t="shared" si="8"/>
        <v>2</v>
      </c>
      <c r="AP78">
        <v>71</v>
      </c>
    </row>
    <row r="79" spans="1:42" ht="10.9" customHeight="1" x14ac:dyDescent="0.2">
      <c r="A79" s="5">
        <v>43</v>
      </c>
      <c r="B79" s="84">
        <v>1202</v>
      </c>
      <c r="C79" s="85"/>
      <c r="D79" s="86" t="s">
        <v>583</v>
      </c>
      <c r="E79" s="87"/>
      <c r="F79" s="84">
        <v>1202</v>
      </c>
      <c r="G79" s="85"/>
      <c r="H79" s="84">
        <v>1</v>
      </c>
      <c r="I79" s="85"/>
      <c r="J79" s="84">
        <v>12</v>
      </c>
      <c r="K79" s="85"/>
      <c r="L79" s="14" t="s">
        <v>607</v>
      </c>
      <c r="M79" s="14" t="s">
        <v>469</v>
      </c>
      <c r="N79" s="88" t="s">
        <v>509</v>
      </c>
      <c r="O79" s="89"/>
      <c r="P79" s="88" t="s">
        <v>21</v>
      </c>
      <c r="Q79" s="89"/>
      <c r="R79" s="88" t="s">
        <v>608</v>
      </c>
      <c r="S79" s="89"/>
      <c r="T79" s="90" t="s">
        <v>609</v>
      </c>
      <c r="U79" s="91"/>
      <c r="V79" s="15" t="s">
        <v>37</v>
      </c>
      <c r="W79" s="92">
        <v>8</v>
      </c>
      <c r="X79" s="93"/>
      <c r="Y79" s="13">
        <v>3</v>
      </c>
      <c r="AA79" s="17" t="str">
        <f t="shared" si="9"/>
        <v>+</v>
      </c>
      <c r="AB79" s="17" t="str">
        <f t="shared" si="10"/>
        <v>-</v>
      </c>
      <c r="AC79" s="17" t="str">
        <f t="shared" si="10"/>
        <v>-</v>
      </c>
      <c r="AD79" s="17" t="str">
        <f t="shared" si="10"/>
        <v>+</v>
      </c>
      <c r="AE79" s="17" t="str">
        <f t="shared" si="10"/>
        <v>+</v>
      </c>
      <c r="AF79" s="17" t="str">
        <f t="shared" si="10"/>
        <v>-</v>
      </c>
      <c r="AG79" s="17" t="str">
        <f t="shared" si="10"/>
        <v>-</v>
      </c>
      <c r="AH79" s="17" t="str">
        <f t="shared" si="10"/>
        <v>+</v>
      </c>
      <c r="AI79" s="17" t="str">
        <f t="shared" si="10"/>
        <v>+</v>
      </c>
      <c r="AJ79" s="17" t="str">
        <f t="shared" si="10"/>
        <v>-</v>
      </c>
      <c r="AK79" s="17" t="str">
        <f t="shared" si="10"/>
        <v>+</v>
      </c>
      <c r="AL79" s="17" t="str">
        <f t="shared" si="10"/>
        <v>+</v>
      </c>
      <c r="AM79" s="17" t="str">
        <f t="shared" si="8"/>
        <v>1</v>
      </c>
      <c r="AN79" s="17" t="str">
        <f t="shared" si="8"/>
        <v>0</v>
      </c>
      <c r="AO79" s="17" t="str">
        <f t="shared" si="8"/>
        <v>0</v>
      </c>
      <c r="AP79">
        <v>72</v>
      </c>
    </row>
    <row r="80" spans="1:42" ht="10.9" customHeight="1" x14ac:dyDescent="0.2">
      <c r="A80" s="5">
        <v>44</v>
      </c>
      <c r="B80" s="84">
        <v>1202</v>
      </c>
      <c r="C80" s="85"/>
      <c r="D80" s="86" t="s">
        <v>583</v>
      </c>
      <c r="E80" s="87"/>
      <c r="F80" s="84">
        <v>1202</v>
      </c>
      <c r="G80" s="85"/>
      <c r="H80" s="84">
        <v>2</v>
      </c>
      <c r="I80" s="85"/>
      <c r="J80" s="84">
        <v>12</v>
      </c>
      <c r="K80" s="85"/>
      <c r="L80" s="14" t="s">
        <v>610</v>
      </c>
      <c r="M80" s="14" t="s">
        <v>55</v>
      </c>
      <c r="N80" s="88" t="s">
        <v>611</v>
      </c>
      <c r="O80" s="89"/>
      <c r="P80" s="88" t="s">
        <v>21</v>
      </c>
      <c r="Q80" s="89"/>
      <c r="R80" s="88" t="s">
        <v>612</v>
      </c>
      <c r="S80" s="89"/>
      <c r="T80" s="90" t="s">
        <v>613</v>
      </c>
      <c r="U80" s="91"/>
      <c r="V80" s="15" t="s">
        <v>30</v>
      </c>
      <c r="W80" s="92">
        <v>5</v>
      </c>
      <c r="X80" s="93"/>
      <c r="Y80" s="13">
        <v>3</v>
      </c>
      <c r="AA80" s="17" t="str">
        <f t="shared" si="9"/>
        <v>-</v>
      </c>
      <c r="AB80" s="17" t="str">
        <f t="shared" si="10"/>
        <v>+</v>
      </c>
      <c r="AC80" s="17" t="str">
        <f t="shared" si="10"/>
        <v>-</v>
      </c>
      <c r="AD80" s="17" t="str">
        <f t="shared" si="10"/>
        <v>-</v>
      </c>
      <c r="AE80" s="17" t="str">
        <f t="shared" si="10"/>
        <v>-</v>
      </c>
      <c r="AF80" s="17" t="str">
        <f t="shared" si="10"/>
        <v>-</v>
      </c>
      <c r="AG80" s="17" t="str">
        <f t="shared" si="10"/>
        <v>-</v>
      </c>
      <c r="AH80" s="17" t="str">
        <f t="shared" si="10"/>
        <v>-</v>
      </c>
      <c r="AI80" s="17" t="str">
        <f t="shared" si="10"/>
        <v>-</v>
      </c>
      <c r="AJ80" s="17" t="str">
        <f t="shared" si="10"/>
        <v>+</v>
      </c>
      <c r="AK80" s="17" t="str">
        <f t="shared" si="10"/>
        <v>-</v>
      </c>
      <c r="AL80" s="17" t="str">
        <f t="shared" si="10"/>
        <v>-</v>
      </c>
      <c r="AM80" s="17" t="str">
        <f t="shared" si="8"/>
        <v>0</v>
      </c>
      <c r="AN80" s="17" t="str">
        <f t="shared" si="8"/>
        <v>3</v>
      </c>
      <c r="AO80" s="17" t="str">
        <f t="shared" si="8"/>
        <v>0</v>
      </c>
      <c r="AP80">
        <v>73</v>
      </c>
    </row>
    <row r="81" spans="1:50" ht="10.9" customHeight="1" x14ac:dyDescent="0.2">
      <c r="A81" s="5">
        <v>45</v>
      </c>
      <c r="B81" s="84">
        <v>1202</v>
      </c>
      <c r="C81" s="85"/>
      <c r="D81" s="86" t="s">
        <v>583</v>
      </c>
      <c r="E81" s="87"/>
      <c r="F81" s="84">
        <v>1202</v>
      </c>
      <c r="G81" s="85"/>
      <c r="H81" s="84">
        <v>2</v>
      </c>
      <c r="I81" s="85"/>
      <c r="J81" s="84">
        <v>12</v>
      </c>
      <c r="K81" s="85"/>
      <c r="L81" s="14" t="s">
        <v>614</v>
      </c>
      <c r="M81" s="14" t="s">
        <v>143</v>
      </c>
      <c r="N81" s="88" t="s">
        <v>27</v>
      </c>
      <c r="O81" s="89"/>
      <c r="P81" s="88" t="s">
        <v>21</v>
      </c>
      <c r="Q81" s="89"/>
      <c r="R81" s="88" t="s">
        <v>615</v>
      </c>
      <c r="S81" s="89"/>
      <c r="T81" s="90" t="s">
        <v>176</v>
      </c>
      <c r="U81" s="91"/>
      <c r="V81" s="15" t="s">
        <v>170</v>
      </c>
      <c r="W81" s="92">
        <v>18</v>
      </c>
      <c r="X81" s="93"/>
      <c r="Y81" s="13">
        <v>5</v>
      </c>
      <c r="AA81" s="17" t="str">
        <f t="shared" si="9"/>
        <v>+</v>
      </c>
      <c r="AB81" s="17" t="str">
        <f t="shared" si="10"/>
        <v>+</v>
      </c>
      <c r="AC81" s="17" t="str">
        <f t="shared" si="10"/>
        <v>+</v>
      </c>
      <c r="AD81" s="17" t="str">
        <f t="shared" si="10"/>
        <v>+</v>
      </c>
      <c r="AE81" s="17" t="str">
        <f t="shared" si="10"/>
        <v>+</v>
      </c>
      <c r="AF81" s="17" t="str">
        <f t="shared" si="10"/>
        <v>+</v>
      </c>
      <c r="AG81" s="17" t="str">
        <f t="shared" si="10"/>
        <v>+</v>
      </c>
      <c r="AH81" s="17" t="str">
        <f t="shared" si="10"/>
        <v>+</v>
      </c>
      <c r="AI81" s="17" t="str">
        <f t="shared" si="10"/>
        <v>+</v>
      </c>
      <c r="AJ81" s="17" t="str">
        <f t="shared" si="10"/>
        <v>+</v>
      </c>
      <c r="AK81" s="17" t="str">
        <f t="shared" si="10"/>
        <v>+</v>
      </c>
      <c r="AL81" s="17" t="str">
        <f t="shared" si="10"/>
        <v>+</v>
      </c>
      <c r="AM81" s="17" t="str">
        <f t="shared" si="8"/>
        <v>2</v>
      </c>
      <c r="AN81" s="17" t="str">
        <f t="shared" si="8"/>
        <v>2</v>
      </c>
      <c r="AO81" s="17" t="str">
        <f t="shared" si="8"/>
        <v>2</v>
      </c>
      <c r="AP81">
        <v>74</v>
      </c>
    </row>
    <row r="82" spans="1:50" ht="10.9" customHeight="1" x14ac:dyDescent="0.2">
      <c r="A82" s="5">
        <v>46</v>
      </c>
      <c r="B82" s="84">
        <v>1202</v>
      </c>
      <c r="C82" s="85"/>
      <c r="D82" s="86" t="s">
        <v>583</v>
      </c>
      <c r="E82" s="87"/>
      <c r="F82" s="84">
        <v>1202</v>
      </c>
      <c r="G82" s="85"/>
      <c r="H82" s="84">
        <v>3</v>
      </c>
      <c r="I82" s="85"/>
      <c r="J82" s="84">
        <v>12</v>
      </c>
      <c r="K82" s="85"/>
      <c r="L82" s="14" t="s">
        <v>100</v>
      </c>
      <c r="M82" s="14" t="s">
        <v>188</v>
      </c>
      <c r="N82" s="88" t="s">
        <v>62</v>
      </c>
      <c r="O82" s="89"/>
      <c r="P82" s="88" t="s">
        <v>21</v>
      </c>
      <c r="Q82" s="89"/>
      <c r="R82" s="88" t="s">
        <v>616</v>
      </c>
      <c r="S82" s="89"/>
      <c r="T82" s="90" t="s">
        <v>176</v>
      </c>
      <c r="U82" s="91"/>
      <c r="V82" s="15" t="s">
        <v>53</v>
      </c>
      <c r="W82" s="92">
        <v>17</v>
      </c>
      <c r="X82" s="93"/>
      <c r="Y82" s="13">
        <v>5</v>
      </c>
      <c r="AA82" s="17" t="str">
        <f t="shared" si="9"/>
        <v>+</v>
      </c>
      <c r="AB82" s="17" t="str">
        <f t="shared" si="10"/>
        <v>+</v>
      </c>
      <c r="AC82" s="17" t="str">
        <f t="shared" si="10"/>
        <v>+</v>
      </c>
      <c r="AD82" s="17" t="str">
        <f t="shared" si="10"/>
        <v>+</v>
      </c>
      <c r="AE82" s="17" t="str">
        <f t="shared" si="10"/>
        <v>+</v>
      </c>
      <c r="AF82" s="17" t="str">
        <f t="shared" si="10"/>
        <v>+</v>
      </c>
      <c r="AG82" s="17" t="str">
        <f t="shared" si="10"/>
        <v>+</v>
      </c>
      <c r="AH82" s="17" t="str">
        <f t="shared" si="10"/>
        <v>+</v>
      </c>
      <c r="AI82" s="17" t="str">
        <f t="shared" si="10"/>
        <v>+</v>
      </c>
      <c r="AJ82" s="17" t="str">
        <f t="shared" si="10"/>
        <v>+</v>
      </c>
      <c r="AK82" s="17" t="str">
        <f t="shared" si="10"/>
        <v>+</v>
      </c>
      <c r="AL82" s="17" t="str">
        <f t="shared" si="10"/>
        <v>+</v>
      </c>
      <c r="AM82" s="17" t="str">
        <f t="shared" si="8"/>
        <v>1</v>
      </c>
      <c r="AN82" s="17" t="str">
        <f t="shared" si="8"/>
        <v>2</v>
      </c>
      <c r="AO82" s="17" t="str">
        <f t="shared" si="8"/>
        <v>2</v>
      </c>
      <c r="AP82">
        <v>75</v>
      </c>
    </row>
    <row r="83" spans="1:50" ht="10.9" customHeight="1" x14ac:dyDescent="0.2">
      <c r="A83" s="5">
        <v>47</v>
      </c>
      <c r="B83" s="84">
        <v>1202</v>
      </c>
      <c r="C83" s="85"/>
      <c r="D83" s="86" t="s">
        <v>583</v>
      </c>
      <c r="E83" s="87"/>
      <c r="F83" s="84">
        <v>1202</v>
      </c>
      <c r="G83" s="85"/>
      <c r="H83" s="84">
        <v>2</v>
      </c>
      <c r="I83" s="85"/>
      <c r="J83" s="84">
        <v>12</v>
      </c>
      <c r="K83" s="85"/>
      <c r="L83" s="14" t="s">
        <v>617</v>
      </c>
      <c r="M83" s="14" t="s">
        <v>49</v>
      </c>
      <c r="N83" s="88" t="s">
        <v>126</v>
      </c>
      <c r="O83" s="89"/>
      <c r="P83" s="88" t="s">
        <v>21</v>
      </c>
      <c r="Q83" s="89"/>
      <c r="R83" s="88" t="s">
        <v>618</v>
      </c>
      <c r="S83" s="89"/>
      <c r="T83" s="90" t="s">
        <v>619</v>
      </c>
      <c r="U83" s="91"/>
      <c r="V83" s="15" t="s">
        <v>24</v>
      </c>
      <c r="W83" s="92">
        <v>11</v>
      </c>
      <c r="X83" s="93"/>
      <c r="Y83" s="13">
        <v>4</v>
      </c>
      <c r="AA83" s="17" t="str">
        <f t="shared" si="9"/>
        <v>+</v>
      </c>
      <c r="AB83" s="17" t="str">
        <f t="shared" si="10"/>
        <v>+</v>
      </c>
      <c r="AC83" s="17" t="str">
        <f t="shared" si="10"/>
        <v>-</v>
      </c>
      <c r="AD83" s="17" t="str">
        <f t="shared" si="10"/>
        <v>-</v>
      </c>
      <c r="AE83" s="17" t="str">
        <f t="shared" si="10"/>
        <v>+</v>
      </c>
      <c r="AF83" s="17" t="str">
        <f t="shared" si="10"/>
        <v>-</v>
      </c>
      <c r="AG83" s="17" t="str">
        <f t="shared" si="10"/>
        <v>+</v>
      </c>
      <c r="AH83" s="17" t="str">
        <f t="shared" si="10"/>
        <v>+</v>
      </c>
      <c r="AI83" s="17" t="str">
        <f t="shared" si="10"/>
        <v>-</v>
      </c>
      <c r="AJ83" s="17" t="str">
        <f t="shared" si="10"/>
        <v>+</v>
      </c>
      <c r="AK83" s="17" t="str">
        <f t="shared" si="10"/>
        <v>+</v>
      </c>
      <c r="AL83" s="17" t="str">
        <f t="shared" si="10"/>
        <v>+</v>
      </c>
      <c r="AM83" s="17" t="str">
        <f t="shared" si="8"/>
        <v>1</v>
      </c>
      <c r="AN83" s="17" t="str">
        <f t="shared" si="8"/>
        <v>2</v>
      </c>
      <c r="AO83" s="17" t="str">
        <f t="shared" si="8"/>
        <v>0</v>
      </c>
      <c r="AP83">
        <v>76</v>
      </c>
    </row>
    <row r="84" spans="1:50" ht="10.9" customHeight="1" x14ac:dyDescent="0.2">
      <c r="A84" s="5">
        <v>48</v>
      </c>
      <c r="B84" s="84">
        <v>1202</v>
      </c>
      <c r="C84" s="85"/>
      <c r="D84" s="86" t="s">
        <v>583</v>
      </c>
      <c r="E84" s="87"/>
      <c r="F84" s="84">
        <v>1202</v>
      </c>
      <c r="G84" s="85"/>
      <c r="H84" s="84">
        <v>3</v>
      </c>
      <c r="I84" s="85"/>
      <c r="J84" s="84">
        <v>12</v>
      </c>
      <c r="K84" s="85"/>
      <c r="L84" s="14" t="s">
        <v>620</v>
      </c>
      <c r="M84" s="14" t="s">
        <v>469</v>
      </c>
      <c r="N84" s="88" t="s">
        <v>621</v>
      </c>
      <c r="O84" s="89"/>
      <c r="P84" s="88" t="s">
        <v>21</v>
      </c>
      <c r="Q84" s="89"/>
      <c r="R84" s="88" t="s">
        <v>622</v>
      </c>
      <c r="S84" s="89"/>
      <c r="T84" s="90" t="s">
        <v>69</v>
      </c>
      <c r="U84" s="91"/>
      <c r="V84" s="15" t="s">
        <v>42</v>
      </c>
      <c r="W84" s="92">
        <v>17</v>
      </c>
      <c r="X84" s="93"/>
      <c r="Y84" s="13">
        <v>5</v>
      </c>
      <c r="AA84" s="17" t="str">
        <f t="shared" si="9"/>
        <v>+</v>
      </c>
      <c r="AB84" s="17" t="str">
        <f t="shared" si="10"/>
        <v>+</v>
      </c>
      <c r="AC84" s="17" t="str">
        <f t="shared" si="10"/>
        <v>+</v>
      </c>
      <c r="AD84" s="17" t="str">
        <f t="shared" si="10"/>
        <v>+</v>
      </c>
      <c r="AE84" s="17" t="str">
        <f t="shared" si="10"/>
        <v>+</v>
      </c>
      <c r="AF84" s="17" t="str">
        <f t="shared" si="10"/>
        <v>-</v>
      </c>
      <c r="AG84" s="17" t="str">
        <f t="shared" si="10"/>
        <v>+</v>
      </c>
      <c r="AH84" s="17" t="str">
        <f t="shared" si="10"/>
        <v>+</v>
      </c>
      <c r="AI84" s="17" t="str">
        <f t="shared" si="10"/>
        <v>+</v>
      </c>
      <c r="AJ84" s="17" t="str">
        <f t="shared" si="10"/>
        <v>+</v>
      </c>
      <c r="AK84" s="17" t="str">
        <f t="shared" si="10"/>
        <v>+</v>
      </c>
      <c r="AL84" s="17" t="str">
        <f t="shared" si="10"/>
        <v>+</v>
      </c>
      <c r="AM84" s="17" t="str">
        <f t="shared" si="8"/>
        <v>1</v>
      </c>
      <c r="AN84" s="17" t="str">
        <f t="shared" si="8"/>
        <v>3</v>
      </c>
      <c r="AO84" s="17" t="str">
        <f t="shared" si="8"/>
        <v>2</v>
      </c>
      <c r="AP84">
        <v>77</v>
      </c>
    </row>
    <row r="85" spans="1:50" ht="10.9" customHeight="1" x14ac:dyDescent="0.2">
      <c r="A85" s="5">
        <v>49</v>
      </c>
      <c r="B85" s="84">
        <v>1202</v>
      </c>
      <c r="C85" s="85"/>
      <c r="D85" s="86" t="s">
        <v>583</v>
      </c>
      <c r="E85" s="87"/>
      <c r="F85" s="84">
        <v>1202</v>
      </c>
      <c r="G85" s="85"/>
      <c r="H85" s="84">
        <v>1</v>
      </c>
      <c r="I85" s="85"/>
      <c r="J85" s="84">
        <v>12</v>
      </c>
      <c r="K85" s="85"/>
      <c r="L85" s="14" t="s">
        <v>25</v>
      </c>
      <c r="M85" s="14" t="s">
        <v>623</v>
      </c>
      <c r="N85" s="88" t="s">
        <v>115</v>
      </c>
      <c r="O85" s="89"/>
      <c r="P85" s="88" t="s">
        <v>21</v>
      </c>
      <c r="Q85" s="89"/>
      <c r="R85" s="88" t="s">
        <v>624</v>
      </c>
      <c r="S85" s="89"/>
      <c r="T85" s="90" t="s">
        <v>625</v>
      </c>
      <c r="U85" s="91"/>
      <c r="V85" s="15" t="s">
        <v>95</v>
      </c>
      <c r="W85" s="92">
        <v>12</v>
      </c>
      <c r="X85" s="93"/>
      <c r="Y85" s="13">
        <v>4</v>
      </c>
      <c r="AA85" s="17" t="str">
        <f t="shared" si="9"/>
        <v>+</v>
      </c>
      <c r="AB85" s="17" t="str">
        <f t="shared" si="10"/>
        <v>+</v>
      </c>
      <c r="AC85" s="17" t="str">
        <f t="shared" si="10"/>
        <v>+</v>
      </c>
      <c r="AD85" s="17" t="str">
        <f t="shared" si="10"/>
        <v>-</v>
      </c>
      <c r="AE85" s="17" t="str">
        <f t="shared" si="10"/>
        <v>+</v>
      </c>
      <c r="AF85" s="17" t="str">
        <f t="shared" si="10"/>
        <v>-</v>
      </c>
      <c r="AG85" s="17" t="str">
        <f t="shared" si="10"/>
        <v>+</v>
      </c>
      <c r="AH85" s="17" t="str">
        <f t="shared" si="10"/>
        <v>+</v>
      </c>
      <c r="AI85" s="17" t="str">
        <f t="shared" si="10"/>
        <v>-</v>
      </c>
      <c r="AJ85" s="17" t="str">
        <f t="shared" si="10"/>
        <v>+</v>
      </c>
      <c r="AK85" s="17" t="str">
        <f t="shared" si="10"/>
        <v>+</v>
      </c>
      <c r="AL85" s="17" t="str">
        <f t="shared" si="10"/>
        <v>-</v>
      </c>
      <c r="AM85" s="17" t="str">
        <f t="shared" si="8"/>
        <v>1</v>
      </c>
      <c r="AN85" s="17" t="str">
        <f t="shared" si="8"/>
        <v>1</v>
      </c>
      <c r="AO85" s="17" t="str">
        <f t="shared" si="8"/>
        <v>2</v>
      </c>
      <c r="AP85">
        <v>78</v>
      </c>
    </row>
    <row r="86" spans="1:50" ht="10.9" customHeight="1" x14ac:dyDescent="0.2">
      <c r="A86" s="5">
        <v>50</v>
      </c>
      <c r="B86" s="84">
        <v>1202</v>
      </c>
      <c r="C86" s="85"/>
      <c r="D86" s="86" t="s">
        <v>583</v>
      </c>
      <c r="E86" s="87"/>
      <c r="F86" s="84">
        <v>1202</v>
      </c>
      <c r="G86" s="85"/>
      <c r="H86" s="84">
        <v>3</v>
      </c>
      <c r="I86" s="85"/>
      <c r="J86" s="84">
        <v>12</v>
      </c>
      <c r="K86" s="85"/>
      <c r="L86" s="14" t="s">
        <v>626</v>
      </c>
      <c r="M86" s="14" t="s">
        <v>188</v>
      </c>
      <c r="N86" s="88" t="s">
        <v>27</v>
      </c>
      <c r="O86" s="89"/>
      <c r="P86" s="88" t="s">
        <v>21</v>
      </c>
      <c r="Q86" s="89"/>
      <c r="R86" s="88" t="s">
        <v>627</v>
      </c>
      <c r="S86" s="89"/>
      <c r="T86" s="90" t="s">
        <v>628</v>
      </c>
      <c r="U86" s="91"/>
      <c r="V86" s="15" t="s">
        <v>201</v>
      </c>
      <c r="W86" s="92">
        <v>7</v>
      </c>
      <c r="X86" s="93"/>
      <c r="Y86" s="13">
        <v>3</v>
      </c>
      <c r="AA86" s="17" t="str">
        <f t="shared" si="9"/>
        <v>-</v>
      </c>
      <c r="AB86" s="17" t="str">
        <f t="shared" si="10"/>
        <v>+</v>
      </c>
      <c r="AC86" s="17" t="str">
        <f t="shared" si="10"/>
        <v>+</v>
      </c>
      <c r="AD86" s="17" t="str">
        <f t="shared" si="10"/>
        <v>+</v>
      </c>
      <c r="AE86" s="17" t="str">
        <f t="shared" si="10"/>
        <v>+</v>
      </c>
      <c r="AF86" s="17" t="str">
        <f t="shared" si="10"/>
        <v>-</v>
      </c>
      <c r="AG86" s="17" t="str">
        <f t="shared" si="10"/>
        <v>+</v>
      </c>
      <c r="AH86" s="17" t="str">
        <f t="shared" si="10"/>
        <v>+</v>
      </c>
      <c r="AI86" s="17" t="str">
        <f t="shared" si="10"/>
        <v>+</v>
      </c>
      <c r="AJ86" s="17" t="str">
        <f t="shared" si="10"/>
        <v>-</v>
      </c>
      <c r="AK86" s="17" t="str">
        <f t="shared" si="10"/>
        <v>-</v>
      </c>
      <c r="AL86" s="17" t="str">
        <f t="shared" si="10"/>
        <v>-</v>
      </c>
      <c r="AM86" s="17" t="str">
        <f t="shared" si="8"/>
        <v>0</v>
      </c>
      <c r="AN86" s="17" t="str">
        <f t="shared" si="8"/>
        <v>0</v>
      </c>
      <c r="AO86" s="17" t="str">
        <f t="shared" si="8"/>
        <v>0</v>
      </c>
      <c r="AP86">
        <v>79</v>
      </c>
    </row>
    <row r="87" spans="1:50" ht="10.9" customHeight="1" x14ac:dyDescent="0.2">
      <c r="A87" s="5">
        <v>51</v>
      </c>
      <c r="B87" s="95">
        <v>1202</v>
      </c>
      <c r="C87" s="85"/>
      <c r="D87" s="96" t="s">
        <v>583</v>
      </c>
      <c r="E87" s="87"/>
      <c r="F87" s="95">
        <v>1205</v>
      </c>
      <c r="G87" s="85"/>
      <c r="H87" s="95">
        <v>5</v>
      </c>
      <c r="I87" s="85"/>
      <c r="J87" s="95">
        <v>12</v>
      </c>
      <c r="K87" s="85"/>
      <c r="L87" s="77" t="s">
        <v>472</v>
      </c>
      <c r="M87" s="77" t="s">
        <v>310</v>
      </c>
      <c r="N87" s="97" t="s">
        <v>629</v>
      </c>
      <c r="O87" s="89"/>
      <c r="P87" s="97" t="s">
        <v>21</v>
      </c>
      <c r="Q87" s="89"/>
      <c r="R87" s="97" t="s">
        <v>630</v>
      </c>
      <c r="S87" s="89"/>
      <c r="T87" s="98" t="s">
        <v>780</v>
      </c>
      <c r="U87" s="91"/>
      <c r="V87" s="78" t="s">
        <v>75</v>
      </c>
      <c r="W87" s="99">
        <v>10</v>
      </c>
      <c r="X87" s="93"/>
      <c r="Y87" s="79">
        <v>3</v>
      </c>
      <c r="AA87" s="17" t="str">
        <f t="shared" si="9"/>
        <v>+</v>
      </c>
      <c r="AB87" s="17" t="str">
        <f t="shared" si="10"/>
        <v>+</v>
      </c>
      <c r="AC87" s="17" t="str">
        <f t="shared" si="10"/>
        <v>-</v>
      </c>
      <c r="AD87" s="17" t="str">
        <f t="shared" si="10"/>
        <v>-</v>
      </c>
      <c r="AE87" s="17" t="str">
        <f t="shared" si="10"/>
        <v>+</v>
      </c>
      <c r="AF87" s="17" t="str">
        <f t="shared" si="10"/>
        <v>-</v>
      </c>
      <c r="AG87" s="17" t="str">
        <f t="shared" si="10"/>
        <v>+</v>
      </c>
      <c r="AH87" s="17" t="str">
        <f t="shared" si="10"/>
        <v>+</v>
      </c>
      <c r="AI87" s="17" t="str">
        <f t="shared" si="10"/>
        <v>+</v>
      </c>
      <c r="AJ87" s="17" t="str">
        <f t="shared" si="10"/>
        <v>+</v>
      </c>
      <c r="AK87" s="17" t="str">
        <f t="shared" si="10"/>
        <v>+</v>
      </c>
      <c r="AL87" s="17" t="str">
        <f t="shared" si="10"/>
        <v>-</v>
      </c>
      <c r="AM87" s="17" t="str">
        <f t="shared" si="8"/>
        <v>1</v>
      </c>
      <c r="AN87" s="17" t="str">
        <f t="shared" si="8"/>
        <v>1</v>
      </c>
      <c r="AO87" s="17" t="str">
        <f t="shared" si="8"/>
        <v>0</v>
      </c>
      <c r="AP87">
        <v>80</v>
      </c>
    </row>
    <row r="88" spans="1:50" ht="10.9" customHeight="1" x14ac:dyDescent="0.2">
      <c r="A88" s="5">
        <v>52</v>
      </c>
      <c r="B88" s="84">
        <v>1202</v>
      </c>
      <c r="C88" s="85"/>
      <c r="D88" s="86" t="s">
        <v>583</v>
      </c>
      <c r="E88" s="87"/>
      <c r="F88" s="84">
        <v>1202</v>
      </c>
      <c r="G88" s="85"/>
      <c r="H88" s="84">
        <v>2</v>
      </c>
      <c r="I88" s="85"/>
      <c r="J88" s="84">
        <v>12</v>
      </c>
      <c r="K88" s="85"/>
      <c r="L88" s="14" t="s">
        <v>631</v>
      </c>
      <c r="M88" s="14" t="s">
        <v>33</v>
      </c>
      <c r="N88" s="88" t="s">
        <v>126</v>
      </c>
      <c r="O88" s="89"/>
      <c r="P88" s="88" t="s">
        <v>21</v>
      </c>
      <c r="Q88" s="89"/>
      <c r="R88" s="88" t="s">
        <v>632</v>
      </c>
      <c r="S88" s="89"/>
      <c r="T88" s="90" t="s">
        <v>633</v>
      </c>
      <c r="U88" s="91"/>
      <c r="V88" s="15" t="s">
        <v>412</v>
      </c>
      <c r="W88" s="92">
        <v>11</v>
      </c>
      <c r="X88" s="93"/>
      <c r="Y88" s="13">
        <v>4</v>
      </c>
      <c r="AA88" s="17" t="str">
        <f t="shared" si="9"/>
        <v>+</v>
      </c>
      <c r="AB88" s="17" t="str">
        <f t="shared" si="10"/>
        <v>+</v>
      </c>
      <c r="AC88" s="17" t="str">
        <f t="shared" si="10"/>
        <v>+</v>
      </c>
      <c r="AD88" s="17" t="str">
        <f t="shared" si="10"/>
        <v>+</v>
      </c>
      <c r="AE88" s="17" t="str">
        <f t="shared" si="10"/>
        <v>-</v>
      </c>
      <c r="AF88" s="17" t="str">
        <f t="shared" si="10"/>
        <v>-</v>
      </c>
      <c r="AG88" s="17" t="str">
        <f t="shared" si="10"/>
        <v>+</v>
      </c>
      <c r="AH88" s="17" t="str">
        <f t="shared" si="10"/>
        <v>+</v>
      </c>
      <c r="AI88" s="17" t="str">
        <f t="shared" si="10"/>
        <v>+</v>
      </c>
      <c r="AJ88" s="17" t="str">
        <f t="shared" si="10"/>
        <v>+</v>
      </c>
      <c r="AK88" s="17" t="str">
        <f t="shared" si="10"/>
        <v>-</v>
      </c>
      <c r="AL88" s="17" t="str">
        <f t="shared" si="10"/>
        <v>-</v>
      </c>
      <c r="AM88" s="17" t="str">
        <f t="shared" si="8"/>
        <v>2</v>
      </c>
      <c r="AN88" s="17" t="str">
        <f t="shared" si="8"/>
        <v>1</v>
      </c>
      <c r="AO88" s="17" t="str">
        <f t="shared" si="8"/>
        <v>0</v>
      </c>
      <c r="AP88">
        <v>81</v>
      </c>
    </row>
    <row r="89" spans="1:50" ht="10.9" customHeight="1" x14ac:dyDescent="0.2">
      <c r="A89" s="5">
        <v>53</v>
      </c>
      <c r="B89" s="84">
        <v>1202</v>
      </c>
      <c r="C89" s="85"/>
      <c r="D89" s="86" t="s">
        <v>583</v>
      </c>
      <c r="E89" s="87"/>
      <c r="F89" s="84">
        <v>1202</v>
      </c>
      <c r="G89" s="85"/>
      <c r="H89" s="84">
        <v>1</v>
      </c>
      <c r="I89" s="85"/>
      <c r="J89" s="84">
        <v>12</v>
      </c>
      <c r="K89" s="85"/>
      <c r="L89" s="14" t="s">
        <v>634</v>
      </c>
      <c r="M89" s="14" t="s">
        <v>552</v>
      </c>
      <c r="N89" s="88" t="s">
        <v>635</v>
      </c>
      <c r="O89" s="89"/>
      <c r="P89" s="88" t="s">
        <v>21</v>
      </c>
      <c r="Q89" s="89"/>
      <c r="R89" s="88" t="s">
        <v>636</v>
      </c>
      <c r="S89" s="89"/>
      <c r="T89" s="90" t="s">
        <v>637</v>
      </c>
      <c r="U89" s="91"/>
      <c r="V89" s="15" t="s">
        <v>53</v>
      </c>
      <c r="W89" s="92">
        <v>15</v>
      </c>
      <c r="X89" s="93"/>
      <c r="Y89" s="13">
        <v>4</v>
      </c>
      <c r="AA89" s="17" t="str">
        <f t="shared" si="9"/>
        <v>+</v>
      </c>
      <c r="AB89" s="17" t="str">
        <f t="shared" si="10"/>
        <v>+</v>
      </c>
      <c r="AC89" s="17" t="str">
        <f t="shared" si="10"/>
        <v>-</v>
      </c>
      <c r="AD89" s="17" t="str">
        <f t="shared" si="10"/>
        <v>+</v>
      </c>
      <c r="AE89" s="17" t="str">
        <f t="shared" si="10"/>
        <v>+</v>
      </c>
      <c r="AF89" s="17" t="str">
        <f t="shared" si="10"/>
        <v>+</v>
      </c>
      <c r="AG89" s="17" t="str">
        <f t="shared" si="10"/>
        <v>+</v>
      </c>
      <c r="AH89" s="17" t="str">
        <f t="shared" si="10"/>
        <v>+</v>
      </c>
      <c r="AI89" s="17" t="str">
        <f t="shared" si="10"/>
        <v>+</v>
      </c>
      <c r="AJ89" s="17" t="str">
        <f t="shared" si="10"/>
        <v>+</v>
      </c>
      <c r="AK89" s="17" t="str">
        <f t="shared" si="10"/>
        <v>+</v>
      </c>
      <c r="AL89" s="17" t="str">
        <f t="shared" si="10"/>
        <v>-</v>
      </c>
      <c r="AM89" s="17" t="str">
        <f t="shared" si="8"/>
        <v>1</v>
      </c>
      <c r="AN89" s="17" t="str">
        <f t="shared" si="8"/>
        <v>2</v>
      </c>
      <c r="AO89" s="17" t="str">
        <f t="shared" si="8"/>
        <v>2</v>
      </c>
      <c r="AP89">
        <v>82</v>
      </c>
    </row>
    <row r="90" spans="1:50" ht="10.9" customHeight="1" x14ac:dyDescent="0.2">
      <c r="A90" s="5">
        <v>54</v>
      </c>
      <c r="B90" s="95">
        <v>1202</v>
      </c>
      <c r="C90" s="85"/>
      <c r="D90" s="96" t="s">
        <v>31</v>
      </c>
      <c r="E90" s="87"/>
      <c r="F90" s="95">
        <v>1205</v>
      </c>
      <c r="G90" s="85"/>
      <c r="H90" s="95">
        <v>5</v>
      </c>
      <c r="I90" s="85"/>
      <c r="J90" s="95">
        <v>12</v>
      </c>
      <c r="K90" s="85"/>
      <c r="L90" s="77" t="s">
        <v>638</v>
      </c>
      <c r="M90" s="77" t="s">
        <v>197</v>
      </c>
      <c r="N90" s="97" t="s">
        <v>400</v>
      </c>
      <c r="O90" s="89"/>
      <c r="P90" s="97" t="s">
        <v>21</v>
      </c>
      <c r="Q90" s="89"/>
      <c r="R90" s="97" t="s">
        <v>639</v>
      </c>
      <c r="S90" s="89"/>
      <c r="T90" s="98" t="s">
        <v>528</v>
      </c>
      <c r="U90" s="91"/>
      <c r="V90" s="78" t="s">
        <v>75</v>
      </c>
      <c r="W90" s="99">
        <v>8</v>
      </c>
      <c r="X90" s="93"/>
      <c r="Y90" s="79">
        <v>3</v>
      </c>
      <c r="AA90" s="17" t="str">
        <f t="shared" si="9"/>
        <v>-</v>
      </c>
      <c r="AB90" s="17" t="str">
        <f t="shared" si="10"/>
        <v>+</v>
      </c>
      <c r="AC90" s="17" t="str">
        <f t="shared" si="10"/>
        <v>-</v>
      </c>
      <c r="AD90" s="17" t="str">
        <f t="shared" si="10"/>
        <v>+</v>
      </c>
      <c r="AE90" s="17" t="str">
        <f t="shared" si="10"/>
        <v>+</v>
      </c>
      <c r="AF90" s="17" t="str">
        <f t="shared" si="10"/>
        <v>-</v>
      </c>
      <c r="AG90" s="17" t="str">
        <f t="shared" si="10"/>
        <v>+</v>
      </c>
      <c r="AH90" s="17" t="str">
        <f t="shared" si="10"/>
        <v>-</v>
      </c>
      <c r="AI90" s="17" t="str">
        <f t="shared" si="10"/>
        <v>+</v>
      </c>
      <c r="AJ90" s="17" t="str">
        <f t="shared" si="10"/>
        <v>+</v>
      </c>
      <c r="AK90" s="17" t="str">
        <f t="shared" si="10"/>
        <v>-</v>
      </c>
      <c r="AL90" s="17" t="str">
        <f t="shared" si="10"/>
        <v>-</v>
      </c>
      <c r="AM90" s="17" t="str">
        <f t="shared" si="8"/>
        <v>1</v>
      </c>
      <c r="AN90" s="17" t="str">
        <f t="shared" si="8"/>
        <v>1</v>
      </c>
      <c r="AO90" s="17" t="str">
        <f t="shared" si="8"/>
        <v>0</v>
      </c>
      <c r="AP90">
        <v>83</v>
      </c>
    </row>
    <row r="91" spans="1:50" ht="10.9" customHeight="1" x14ac:dyDescent="0.2">
      <c r="A91" s="5">
        <v>55</v>
      </c>
      <c r="B91" s="84">
        <v>1202</v>
      </c>
      <c r="C91" s="85"/>
      <c r="D91" s="86" t="s">
        <v>583</v>
      </c>
      <c r="E91" s="87"/>
      <c r="F91" s="84">
        <v>1202</v>
      </c>
      <c r="G91" s="85"/>
      <c r="H91" s="84">
        <v>2</v>
      </c>
      <c r="I91" s="85"/>
      <c r="J91" s="84">
        <v>12</v>
      </c>
      <c r="K91" s="85"/>
      <c r="L91" s="14" t="s">
        <v>640</v>
      </c>
      <c r="M91" s="14" t="s">
        <v>641</v>
      </c>
      <c r="N91" s="88" t="s">
        <v>642</v>
      </c>
      <c r="O91" s="89"/>
      <c r="P91" s="88" t="s">
        <v>643</v>
      </c>
      <c r="Q91" s="89"/>
      <c r="R91" s="88" t="s">
        <v>644</v>
      </c>
      <c r="S91" s="89"/>
      <c r="T91" s="90" t="s">
        <v>363</v>
      </c>
      <c r="U91" s="91"/>
      <c r="V91" s="15" t="s">
        <v>37</v>
      </c>
      <c r="W91" s="92">
        <v>10</v>
      </c>
      <c r="X91" s="93"/>
      <c r="Y91" s="13">
        <v>3</v>
      </c>
      <c r="AA91" s="17" t="str">
        <f t="shared" si="9"/>
        <v>+</v>
      </c>
      <c r="AB91" s="17" t="str">
        <f t="shared" si="10"/>
        <v>+</v>
      </c>
      <c r="AC91" s="17" t="str">
        <f t="shared" si="10"/>
        <v>+</v>
      </c>
      <c r="AD91" s="17" t="str">
        <f t="shared" si="10"/>
        <v>+</v>
      </c>
      <c r="AE91" s="17" t="str">
        <f t="shared" si="10"/>
        <v>+</v>
      </c>
      <c r="AF91" s="17" t="str">
        <f t="shared" si="10"/>
        <v>-</v>
      </c>
      <c r="AG91" s="17" t="str">
        <f t="shared" si="10"/>
        <v>+</v>
      </c>
      <c r="AH91" s="17" t="str">
        <f t="shared" si="10"/>
        <v>+</v>
      </c>
      <c r="AI91" s="17" t="str">
        <f t="shared" si="10"/>
        <v>+</v>
      </c>
      <c r="AJ91" s="17" t="str">
        <f t="shared" si="10"/>
        <v>+</v>
      </c>
      <c r="AK91" s="17" t="str">
        <f t="shared" si="10"/>
        <v>-</v>
      </c>
      <c r="AL91" s="17" t="str">
        <f t="shared" si="10"/>
        <v>-</v>
      </c>
      <c r="AM91" s="17" t="str">
        <f t="shared" si="8"/>
        <v>1</v>
      </c>
      <c r="AN91" s="17" t="str">
        <f t="shared" si="8"/>
        <v>0</v>
      </c>
      <c r="AO91" s="17" t="str">
        <f t="shared" si="8"/>
        <v>0</v>
      </c>
      <c r="AP91">
        <v>84</v>
      </c>
    </row>
    <row r="92" spans="1:50" ht="10.9" customHeight="1" x14ac:dyDescent="0.2">
      <c r="A92" s="5">
        <v>56</v>
      </c>
      <c r="B92" s="84">
        <v>1202</v>
      </c>
      <c r="C92" s="85"/>
      <c r="D92" s="86" t="s">
        <v>31</v>
      </c>
      <c r="E92" s="87"/>
      <c r="F92" s="84">
        <v>1202</v>
      </c>
      <c r="G92" s="85"/>
      <c r="H92" s="84">
        <v>1</v>
      </c>
      <c r="I92" s="85"/>
      <c r="J92" s="84">
        <v>12</v>
      </c>
      <c r="K92" s="85"/>
      <c r="L92" s="14" t="s">
        <v>645</v>
      </c>
      <c r="M92" s="14" t="s">
        <v>143</v>
      </c>
      <c r="N92" s="88" t="s">
        <v>601</v>
      </c>
      <c r="O92" s="89"/>
      <c r="P92" s="88" t="s">
        <v>21</v>
      </c>
      <c r="Q92" s="89"/>
      <c r="R92" s="88" t="s">
        <v>646</v>
      </c>
      <c r="S92" s="89"/>
      <c r="T92" s="90" t="s">
        <v>647</v>
      </c>
      <c r="U92" s="91"/>
      <c r="V92" s="15" t="s">
        <v>42</v>
      </c>
      <c r="W92" s="92">
        <v>17</v>
      </c>
      <c r="X92" s="93"/>
      <c r="Y92" s="13">
        <v>5</v>
      </c>
      <c r="AA92" s="17" t="str">
        <f t="shared" si="9"/>
        <v>+</v>
      </c>
      <c r="AB92" s="17" t="str">
        <f t="shared" si="10"/>
        <v>+</v>
      </c>
      <c r="AC92" s="17" t="str">
        <f t="shared" si="10"/>
        <v>+</v>
      </c>
      <c r="AD92" s="17" t="str">
        <f t="shared" si="10"/>
        <v>-</v>
      </c>
      <c r="AE92" s="17" t="str">
        <f t="shared" si="10"/>
        <v>+</v>
      </c>
      <c r="AF92" s="17" t="str">
        <f t="shared" si="10"/>
        <v>+</v>
      </c>
      <c r="AG92" s="17" t="str">
        <f t="shared" si="10"/>
        <v>+</v>
      </c>
      <c r="AH92" s="17" t="str">
        <f t="shared" si="10"/>
        <v>+</v>
      </c>
      <c r="AI92" s="17" t="str">
        <f t="shared" si="10"/>
        <v>+</v>
      </c>
      <c r="AJ92" s="17" t="str">
        <f t="shared" si="10"/>
        <v>+</v>
      </c>
      <c r="AK92" s="17" t="str">
        <f t="shared" si="10"/>
        <v>+</v>
      </c>
      <c r="AL92" s="17" t="str">
        <f t="shared" si="10"/>
        <v>+</v>
      </c>
      <c r="AM92" s="17" t="str">
        <f t="shared" si="8"/>
        <v>1</v>
      </c>
      <c r="AN92" s="17" t="str">
        <f t="shared" si="8"/>
        <v>3</v>
      </c>
      <c r="AO92" s="17" t="str">
        <f t="shared" si="8"/>
        <v>2</v>
      </c>
      <c r="AP92">
        <v>85</v>
      </c>
    </row>
    <row r="93" spans="1:50" ht="10.9" customHeight="1" x14ac:dyDescent="0.2">
      <c r="A93" s="5">
        <v>57</v>
      </c>
      <c r="B93" s="84">
        <v>1202</v>
      </c>
      <c r="C93" s="85"/>
      <c r="D93" s="86" t="s">
        <v>583</v>
      </c>
      <c r="E93" s="87"/>
      <c r="F93" s="84">
        <v>1202</v>
      </c>
      <c r="G93" s="85"/>
      <c r="H93" s="84">
        <v>1</v>
      </c>
      <c r="I93" s="85"/>
      <c r="J93" s="84">
        <v>12</v>
      </c>
      <c r="K93" s="85"/>
      <c r="L93" s="14" t="s">
        <v>648</v>
      </c>
      <c r="M93" s="14" t="s">
        <v>649</v>
      </c>
      <c r="N93" s="88" t="s">
        <v>531</v>
      </c>
      <c r="O93" s="89"/>
      <c r="P93" s="88" t="s">
        <v>21</v>
      </c>
      <c r="Q93" s="89"/>
      <c r="R93" s="88" t="s">
        <v>650</v>
      </c>
      <c r="S93" s="89"/>
      <c r="T93" s="90" t="s">
        <v>351</v>
      </c>
      <c r="U93" s="91"/>
      <c r="V93" s="15" t="s">
        <v>504</v>
      </c>
      <c r="W93" s="92">
        <v>13</v>
      </c>
      <c r="X93" s="93"/>
      <c r="Y93" s="13">
        <v>4</v>
      </c>
      <c r="AA93" s="17" t="str">
        <f t="shared" si="9"/>
        <v>+</v>
      </c>
      <c r="AB93" s="17" t="str">
        <f t="shared" si="10"/>
        <v>+</v>
      </c>
      <c r="AC93" s="17" t="str">
        <f t="shared" si="10"/>
        <v>-</v>
      </c>
      <c r="AD93" s="17" t="str">
        <f t="shared" si="10"/>
        <v>+</v>
      </c>
      <c r="AE93" s="17" t="str">
        <f t="shared" si="10"/>
        <v>+</v>
      </c>
      <c r="AF93" s="17" t="str">
        <f t="shared" si="10"/>
        <v>+</v>
      </c>
      <c r="AG93" s="17" t="str">
        <f t="shared" si="10"/>
        <v>+</v>
      </c>
      <c r="AH93" s="17" t="str">
        <f t="shared" si="10"/>
        <v>+</v>
      </c>
      <c r="AI93" s="17" t="str">
        <f t="shared" si="10"/>
        <v>+</v>
      </c>
      <c r="AJ93" s="17" t="str">
        <f t="shared" si="10"/>
        <v>+</v>
      </c>
      <c r="AK93" s="17" t="str">
        <f t="shared" si="10"/>
        <v>+</v>
      </c>
      <c r="AL93" s="17" t="str">
        <f t="shared" si="10"/>
        <v>+</v>
      </c>
      <c r="AM93" s="17" t="str">
        <f t="shared" si="8"/>
        <v>2</v>
      </c>
      <c r="AN93" s="17" t="str">
        <f t="shared" si="8"/>
        <v>0</v>
      </c>
      <c r="AO93" s="17" t="str">
        <f t="shared" si="8"/>
        <v>0</v>
      </c>
      <c r="AP93">
        <v>86</v>
      </c>
    </row>
    <row r="94" spans="1:50" ht="10.9" customHeight="1" x14ac:dyDescent="0.2">
      <c r="A94" s="5">
        <v>58</v>
      </c>
      <c r="B94" s="84">
        <v>1202</v>
      </c>
      <c r="C94" s="85"/>
      <c r="D94" s="86" t="s">
        <v>31</v>
      </c>
      <c r="E94" s="87"/>
      <c r="F94" s="84">
        <v>1202</v>
      </c>
      <c r="G94" s="85"/>
      <c r="H94" s="84">
        <v>2</v>
      </c>
      <c r="I94" s="85"/>
      <c r="J94" s="84">
        <v>12</v>
      </c>
      <c r="K94" s="85"/>
      <c r="L94" s="14" t="s">
        <v>651</v>
      </c>
      <c r="M94" s="14" t="s">
        <v>236</v>
      </c>
      <c r="N94" s="88" t="s">
        <v>652</v>
      </c>
      <c r="O94" s="89"/>
      <c r="P94" s="88" t="s">
        <v>21</v>
      </c>
      <c r="Q94" s="89"/>
      <c r="R94" s="88" t="s">
        <v>653</v>
      </c>
      <c r="S94" s="89"/>
      <c r="T94" s="90" t="s">
        <v>654</v>
      </c>
      <c r="U94" s="91"/>
      <c r="V94" s="15" t="s">
        <v>95</v>
      </c>
      <c r="W94" s="92">
        <v>14</v>
      </c>
      <c r="X94" s="93"/>
      <c r="Y94" s="13">
        <v>4</v>
      </c>
      <c r="Z94" s="25">
        <f>MAX(W37:X96)</f>
        <v>18</v>
      </c>
      <c r="AA94" s="17" t="str">
        <f t="shared" si="9"/>
        <v>+</v>
      </c>
      <c r="AB94" s="17" t="str">
        <f t="shared" si="10"/>
        <v>+</v>
      </c>
      <c r="AC94" s="17" t="str">
        <f t="shared" si="10"/>
        <v>+</v>
      </c>
      <c r="AD94" s="17" t="str">
        <f t="shared" si="10"/>
        <v>+</v>
      </c>
      <c r="AE94" s="17" t="str">
        <f t="shared" si="10"/>
        <v>+</v>
      </c>
      <c r="AF94" s="17" t="str">
        <f t="shared" si="10"/>
        <v>+</v>
      </c>
      <c r="AG94" s="17" t="str">
        <f t="shared" si="10"/>
        <v>+</v>
      </c>
      <c r="AH94" s="17" t="str">
        <f t="shared" si="10"/>
        <v>-</v>
      </c>
      <c r="AI94" s="17" t="str">
        <f t="shared" si="10"/>
        <v>+</v>
      </c>
      <c r="AJ94" s="17" t="str">
        <f t="shared" si="10"/>
        <v>-</v>
      </c>
      <c r="AK94" s="17" t="str">
        <f t="shared" si="10"/>
        <v>+</v>
      </c>
      <c r="AL94" s="17" t="str">
        <f t="shared" si="10"/>
        <v>+</v>
      </c>
      <c r="AM94" s="17" t="str">
        <f t="shared" si="8"/>
        <v>1</v>
      </c>
      <c r="AN94" s="17" t="str">
        <f t="shared" si="8"/>
        <v>1</v>
      </c>
      <c r="AO94" s="17" t="str">
        <f t="shared" si="8"/>
        <v>2</v>
      </c>
      <c r="AP94">
        <v>87</v>
      </c>
    </row>
    <row r="95" spans="1:50" ht="10.9" customHeight="1" x14ac:dyDescent="0.2">
      <c r="A95" s="5">
        <v>59</v>
      </c>
      <c r="B95" s="84">
        <v>1202</v>
      </c>
      <c r="C95" s="85"/>
      <c r="D95" s="86" t="s">
        <v>583</v>
      </c>
      <c r="E95" s="87"/>
      <c r="F95" s="84">
        <v>1202</v>
      </c>
      <c r="G95" s="85"/>
      <c r="H95" s="84">
        <v>3</v>
      </c>
      <c r="I95" s="85"/>
      <c r="J95" s="84">
        <v>12</v>
      </c>
      <c r="K95" s="85"/>
      <c r="L95" s="14" t="s">
        <v>655</v>
      </c>
      <c r="M95" s="14" t="s">
        <v>656</v>
      </c>
      <c r="N95" s="88" t="s">
        <v>82</v>
      </c>
      <c r="O95" s="89"/>
      <c r="P95" s="88" t="s">
        <v>21</v>
      </c>
      <c r="Q95" s="89"/>
      <c r="R95" s="88" t="s">
        <v>657</v>
      </c>
      <c r="S95" s="89"/>
      <c r="T95" s="90" t="s">
        <v>658</v>
      </c>
      <c r="U95" s="91"/>
      <c r="V95" s="15" t="s">
        <v>37</v>
      </c>
      <c r="W95" s="92">
        <v>8</v>
      </c>
      <c r="X95" s="93"/>
      <c r="Y95" s="13">
        <v>3</v>
      </c>
      <c r="Z95" s="25">
        <f>MIN(W37:X96)</f>
        <v>5</v>
      </c>
      <c r="AA95" s="17" t="str">
        <f t="shared" si="9"/>
        <v>-</v>
      </c>
      <c r="AB95" s="17" t="str">
        <f t="shared" si="10"/>
        <v>+</v>
      </c>
      <c r="AC95" s="17" t="str">
        <f t="shared" si="10"/>
        <v>+</v>
      </c>
      <c r="AD95" s="17" t="str">
        <f t="shared" si="10"/>
        <v>-</v>
      </c>
      <c r="AE95" s="17" t="str">
        <f t="shared" si="10"/>
        <v>+</v>
      </c>
      <c r="AF95" s="17" t="str">
        <f t="shared" si="10"/>
        <v>-</v>
      </c>
      <c r="AG95" s="17" t="str">
        <f t="shared" si="10"/>
        <v>+</v>
      </c>
      <c r="AH95" s="17" t="str">
        <f t="shared" si="10"/>
        <v>-</v>
      </c>
      <c r="AI95" s="17" t="str">
        <f t="shared" si="10"/>
        <v>+</v>
      </c>
      <c r="AJ95" s="17" t="str">
        <f t="shared" si="10"/>
        <v>+</v>
      </c>
      <c r="AK95" s="17" t="str">
        <f t="shared" si="10"/>
        <v>+</v>
      </c>
      <c r="AL95" s="17" t="str">
        <f t="shared" si="10"/>
        <v>-</v>
      </c>
      <c r="AM95" s="17" t="str">
        <f t="shared" si="8"/>
        <v>1</v>
      </c>
      <c r="AN95" s="17" t="str">
        <f t="shared" si="8"/>
        <v>0</v>
      </c>
      <c r="AO95" s="17" t="str">
        <f t="shared" si="8"/>
        <v>0</v>
      </c>
      <c r="AP95">
        <v>88</v>
      </c>
      <c r="AR95">
        <f>COUNTIF(AM37:AM96,0)</f>
        <v>6</v>
      </c>
      <c r="AS95">
        <f>COUNTIF(AN37:AN96,0)</f>
        <v>10</v>
      </c>
      <c r="AT95">
        <f>COUNTIF(AO37:AO96,0)</f>
        <v>24</v>
      </c>
      <c r="AU95" s="76" t="s">
        <v>724</v>
      </c>
      <c r="AV95" s="76" t="s">
        <v>725</v>
      </c>
      <c r="AW95" s="76" t="s">
        <v>726</v>
      </c>
      <c r="AX95" s="75" t="s">
        <v>727</v>
      </c>
    </row>
    <row r="96" spans="1:50" ht="10.9" customHeight="1" x14ac:dyDescent="0.2">
      <c r="A96" s="5">
        <v>60</v>
      </c>
      <c r="B96" s="84">
        <v>1202</v>
      </c>
      <c r="C96" s="85"/>
      <c r="D96" s="86" t="s">
        <v>583</v>
      </c>
      <c r="E96" s="87"/>
      <c r="F96" s="84">
        <v>1202</v>
      </c>
      <c r="G96" s="85"/>
      <c r="H96" s="84">
        <v>1</v>
      </c>
      <c r="I96" s="85"/>
      <c r="J96" s="84">
        <v>12</v>
      </c>
      <c r="K96" s="85"/>
      <c r="L96" s="14" t="s">
        <v>659</v>
      </c>
      <c r="M96" s="14" t="s">
        <v>197</v>
      </c>
      <c r="N96" s="88" t="s">
        <v>157</v>
      </c>
      <c r="O96" s="89"/>
      <c r="P96" s="88" t="s">
        <v>21</v>
      </c>
      <c r="Q96" s="89"/>
      <c r="R96" s="88" t="s">
        <v>660</v>
      </c>
      <c r="S96" s="89"/>
      <c r="T96" s="90" t="s">
        <v>570</v>
      </c>
      <c r="U96" s="91"/>
      <c r="V96" s="15" t="s">
        <v>42</v>
      </c>
      <c r="W96" s="92">
        <v>15</v>
      </c>
      <c r="X96" s="93"/>
      <c r="Y96" s="13">
        <v>4</v>
      </c>
      <c r="Z96" s="28">
        <f>AVERAGE(W37:X96)</f>
        <v>12.833333333333334</v>
      </c>
      <c r="AA96" s="17" t="str">
        <f t="shared" si="9"/>
        <v>-</v>
      </c>
      <c r="AB96" s="17" t="str">
        <f t="shared" si="10"/>
        <v>+</v>
      </c>
      <c r="AC96" s="17" t="str">
        <f t="shared" si="10"/>
        <v>+</v>
      </c>
      <c r="AD96" s="17" t="str">
        <f t="shared" si="10"/>
        <v>+</v>
      </c>
      <c r="AE96" s="17" t="str">
        <f t="shared" si="10"/>
        <v>+</v>
      </c>
      <c r="AF96" s="17" t="str">
        <f t="shared" si="10"/>
        <v>-</v>
      </c>
      <c r="AG96" s="17" t="str">
        <f t="shared" si="10"/>
        <v>+</v>
      </c>
      <c r="AH96" s="17" t="str">
        <f t="shared" si="10"/>
        <v>-</v>
      </c>
      <c r="AI96" s="17" t="str">
        <f t="shared" si="10"/>
        <v>+</v>
      </c>
      <c r="AJ96" s="17" t="str">
        <f t="shared" si="10"/>
        <v>+</v>
      </c>
      <c r="AK96" s="17" t="str">
        <f t="shared" si="10"/>
        <v>+</v>
      </c>
      <c r="AL96" s="17" t="str">
        <f t="shared" si="10"/>
        <v>+</v>
      </c>
      <c r="AM96" s="17" t="str">
        <f t="shared" si="8"/>
        <v>1</v>
      </c>
      <c r="AN96" s="17" t="str">
        <f t="shared" si="8"/>
        <v>3</v>
      </c>
      <c r="AO96" s="17" t="str">
        <f t="shared" si="8"/>
        <v>2</v>
      </c>
      <c r="AP96">
        <v>89</v>
      </c>
      <c r="AR96">
        <v>54</v>
      </c>
      <c r="AS96">
        <v>50</v>
      </c>
      <c r="AT96">
        <v>36</v>
      </c>
      <c r="AU96">
        <f>COUNTIF(Y37:Y96,5)</f>
        <v>18</v>
      </c>
      <c r="AV96">
        <f>COUNTIF(Y37:Y96,4)</f>
        <v>24</v>
      </c>
      <c r="AW96">
        <f>COUNTIF(Y37:Y96,3)</f>
        <v>18</v>
      </c>
      <c r="AX96">
        <v>0</v>
      </c>
    </row>
    <row r="97" spans="1:42" ht="11.65" customHeight="1" x14ac:dyDescent="0.2">
      <c r="A97" s="5">
        <v>1</v>
      </c>
      <c r="B97" s="84">
        <v>1203</v>
      </c>
      <c r="C97" s="85"/>
      <c r="D97" s="86" t="s">
        <v>31</v>
      </c>
      <c r="E97" s="87"/>
      <c r="F97" s="84">
        <v>1203</v>
      </c>
      <c r="G97" s="85"/>
      <c r="H97" s="84">
        <v>8</v>
      </c>
      <c r="I97" s="85"/>
      <c r="J97" s="84">
        <v>12</v>
      </c>
      <c r="K97" s="85"/>
      <c r="L97" s="10" t="s">
        <v>187</v>
      </c>
      <c r="M97" s="10" t="s">
        <v>188</v>
      </c>
      <c r="N97" s="88" t="s">
        <v>62</v>
      </c>
      <c r="O97" s="89"/>
      <c r="P97" s="88" t="s">
        <v>21</v>
      </c>
      <c r="Q97" s="89"/>
      <c r="R97" s="88" t="s">
        <v>189</v>
      </c>
      <c r="S97" s="89"/>
      <c r="T97" s="90" t="s">
        <v>190</v>
      </c>
      <c r="U97" s="91"/>
      <c r="V97" s="11" t="s">
        <v>59</v>
      </c>
      <c r="W97" s="92">
        <v>16</v>
      </c>
      <c r="X97" s="93"/>
      <c r="Y97" s="12">
        <v>5</v>
      </c>
      <c r="AA97" s="17" t="str">
        <f t="shared" si="2"/>
        <v>+</v>
      </c>
      <c r="AB97" s="17" t="str">
        <f t="shared" si="7"/>
        <v>+</v>
      </c>
      <c r="AC97" s="17" t="str">
        <f t="shared" si="7"/>
        <v>-</v>
      </c>
      <c r="AD97" s="17" t="str">
        <f t="shared" si="7"/>
        <v>-</v>
      </c>
      <c r="AE97" s="17" t="str">
        <f t="shared" si="7"/>
        <v>+</v>
      </c>
      <c r="AF97" s="17" t="str">
        <f t="shared" si="7"/>
        <v>+</v>
      </c>
      <c r="AG97" s="17" t="str">
        <f t="shared" si="7"/>
        <v>+</v>
      </c>
      <c r="AH97" s="17" t="str">
        <f t="shared" si="7"/>
        <v>-</v>
      </c>
      <c r="AI97" s="17" t="str">
        <f t="shared" si="7"/>
        <v>+</v>
      </c>
      <c r="AJ97" s="17" t="str">
        <f t="shared" si="7"/>
        <v>+</v>
      </c>
      <c r="AK97" s="17" t="str">
        <f t="shared" si="7"/>
        <v>+</v>
      </c>
      <c r="AL97" s="17" t="str">
        <f t="shared" si="7"/>
        <v>+</v>
      </c>
      <c r="AM97" s="17" t="str">
        <f t="shared" si="8"/>
        <v>2</v>
      </c>
      <c r="AN97" s="17" t="str">
        <f t="shared" si="8"/>
        <v>3</v>
      </c>
      <c r="AO97" s="17" t="str">
        <f t="shared" si="8"/>
        <v>2</v>
      </c>
      <c r="AP97">
        <v>90</v>
      </c>
    </row>
    <row r="98" spans="1:42" ht="10.9" customHeight="1" x14ac:dyDescent="0.2">
      <c r="A98" s="5">
        <v>2</v>
      </c>
      <c r="B98" s="84">
        <v>1203</v>
      </c>
      <c r="C98" s="85"/>
      <c r="D98" s="86" t="s">
        <v>191</v>
      </c>
      <c r="E98" s="87"/>
      <c r="F98" s="84">
        <v>1203</v>
      </c>
      <c r="G98" s="85"/>
      <c r="H98" s="84">
        <v>8</v>
      </c>
      <c r="I98" s="85"/>
      <c r="J98" s="84">
        <v>12</v>
      </c>
      <c r="K98" s="85"/>
      <c r="L98" s="10" t="s">
        <v>192</v>
      </c>
      <c r="M98" s="10" t="s">
        <v>193</v>
      </c>
      <c r="N98" s="88" t="s">
        <v>111</v>
      </c>
      <c r="O98" s="89"/>
      <c r="P98" s="88" t="s">
        <v>21</v>
      </c>
      <c r="Q98" s="89"/>
      <c r="R98" s="88" t="s">
        <v>194</v>
      </c>
      <c r="S98" s="89"/>
      <c r="T98" s="90" t="s">
        <v>195</v>
      </c>
      <c r="U98" s="91"/>
      <c r="V98" s="11" t="s">
        <v>37</v>
      </c>
      <c r="W98" s="92">
        <v>8</v>
      </c>
      <c r="X98" s="93"/>
      <c r="Y98" s="12">
        <v>3</v>
      </c>
      <c r="AA98" s="17" t="str">
        <f t="shared" si="2"/>
        <v>+</v>
      </c>
      <c r="AB98" s="17" t="str">
        <f t="shared" si="7"/>
        <v>+</v>
      </c>
      <c r="AC98" s="17" t="str">
        <f t="shared" si="7"/>
        <v>+</v>
      </c>
      <c r="AD98" s="17" t="str">
        <f t="shared" si="7"/>
        <v>-</v>
      </c>
      <c r="AE98" s="17" t="str">
        <f t="shared" si="7"/>
        <v>+</v>
      </c>
      <c r="AF98" s="17" t="str">
        <f t="shared" si="7"/>
        <v>-</v>
      </c>
      <c r="AG98" s="17" t="str">
        <f t="shared" si="7"/>
        <v>+</v>
      </c>
      <c r="AH98" s="17" t="str">
        <f t="shared" si="7"/>
        <v>+</v>
      </c>
      <c r="AI98" s="17" t="str">
        <f t="shared" si="7"/>
        <v>+</v>
      </c>
      <c r="AJ98" s="17" t="str">
        <f t="shared" si="7"/>
        <v>-</v>
      </c>
      <c r="AK98" s="17" t="str">
        <f t="shared" si="7"/>
        <v>-</v>
      </c>
      <c r="AL98" s="17" t="str">
        <f t="shared" si="7"/>
        <v>-</v>
      </c>
      <c r="AM98" s="17" t="str">
        <f t="shared" si="8"/>
        <v>1</v>
      </c>
      <c r="AN98" s="17" t="str">
        <f t="shared" si="8"/>
        <v>0</v>
      </c>
      <c r="AO98" s="17" t="str">
        <f t="shared" si="8"/>
        <v>0</v>
      </c>
      <c r="AP98">
        <v>91</v>
      </c>
    </row>
    <row r="99" spans="1:42" ht="11.65" customHeight="1" x14ac:dyDescent="0.2">
      <c r="A99" s="5">
        <v>3</v>
      </c>
      <c r="B99" s="84">
        <v>1203</v>
      </c>
      <c r="C99" s="85"/>
      <c r="D99" s="86" t="s">
        <v>191</v>
      </c>
      <c r="E99" s="87"/>
      <c r="F99" s="84">
        <v>1203</v>
      </c>
      <c r="G99" s="85"/>
      <c r="H99" s="84">
        <v>8</v>
      </c>
      <c r="I99" s="85"/>
      <c r="J99" s="84">
        <v>12</v>
      </c>
      <c r="K99" s="85"/>
      <c r="L99" s="10" t="s">
        <v>196</v>
      </c>
      <c r="M99" s="10" t="s">
        <v>197</v>
      </c>
      <c r="N99" s="88" t="s">
        <v>198</v>
      </c>
      <c r="O99" s="89"/>
      <c r="P99" s="88" t="s">
        <v>21</v>
      </c>
      <c r="Q99" s="89"/>
      <c r="R99" s="88" t="s">
        <v>199</v>
      </c>
      <c r="S99" s="89"/>
      <c r="T99" s="90" t="s">
        <v>200</v>
      </c>
      <c r="U99" s="91"/>
      <c r="V99" s="11" t="s">
        <v>201</v>
      </c>
      <c r="W99" s="92">
        <v>4</v>
      </c>
      <c r="X99" s="93"/>
      <c r="Y99" s="12">
        <v>3</v>
      </c>
      <c r="AA99" s="17" t="str">
        <f t="shared" si="2"/>
        <v>+</v>
      </c>
      <c r="AB99" s="17" t="str">
        <f t="shared" si="7"/>
        <v>+</v>
      </c>
      <c r="AC99" s="17" t="str">
        <f t="shared" si="7"/>
        <v>-</v>
      </c>
      <c r="AD99" s="17" t="str">
        <f t="shared" si="7"/>
        <v>-</v>
      </c>
      <c r="AE99" s="17" t="str">
        <f t="shared" si="7"/>
        <v>+</v>
      </c>
      <c r="AF99" s="17" t="str">
        <f t="shared" si="7"/>
        <v>-</v>
      </c>
      <c r="AG99" s="17" t="str">
        <f t="shared" si="7"/>
        <v>+</v>
      </c>
      <c r="AH99" s="17" t="str">
        <f t="shared" si="7"/>
        <v>-</v>
      </c>
      <c r="AI99" s="17" t="str">
        <f t="shared" si="7"/>
        <v>-</v>
      </c>
      <c r="AJ99" s="17" t="str">
        <f t="shared" si="7"/>
        <v>-</v>
      </c>
      <c r="AK99" s="17" t="str">
        <f t="shared" si="7"/>
        <v>-</v>
      </c>
      <c r="AL99" s="17" t="str">
        <f t="shared" si="7"/>
        <v>-</v>
      </c>
      <c r="AM99" s="17" t="str">
        <f t="shared" si="8"/>
        <v>0</v>
      </c>
      <c r="AN99" s="17" t="str">
        <f t="shared" si="8"/>
        <v>0</v>
      </c>
      <c r="AO99" s="17" t="str">
        <f t="shared" si="8"/>
        <v>0</v>
      </c>
      <c r="AP99">
        <v>92</v>
      </c>
    </row>
    <row r="100" spans="1:42" ht="11.65" customHeight="1" x14ac:dyDescent="0.2">
      <c r="A100" s="5">
        <v>4</v>
      </c>
      <c r="B100" s="84">
        <v>1203</v>
      </c>
      <c r="C100" s="85"/>
      <c r="D100" s="86" t="s">
        <v>17</v>
      </c>
      <c r="E100" s="87"/>
      <c r="F100" s="84">
        <v>1203</v>
      </c>
      <c r="G100" s="85"/>
      <c r="H100" s="84">
        <v>8</v>
      </c>
      <c r="I100" s="85"/>
      <c r="J100" s="84">
        <v>12</v>
      </c>
      <c r="K100" s="85"/>
      <c r="L100" s="10" t="s">
        <v>202</v>
      </c>
      <c r="M100" s="10" t="s">
        <v>49</v>
      </c>
      <c r="N100" s="88" t="s">
        <v>203</v>
      </c>
      <c r="O100" s="89"/>
      <c r="P100" s="88" t="s">
        <v>21</v>
      </c>
      <c r="Q100" s="89"/>
      <c r="R100" s="88" t="s">
        <v>204</v>
      </c>
      <c r="S100" s="89"/>
      <c r="T100" s="90" t="s">
        <v>205</v>
      </c>
      <c r="U100" s="91"/>
      <c r="V100" s="11" t="s">
        <v>37</v>
      </c>
      <c r="W100" s="92">
        <v>8</v>
      </c>
      <c r="X100" s="93"/>
      <c r="Y100" s="12">
        <v>3</v>
      </c>
      <c r="AA100" s="17" t="str">
        <f t="shared" si="2"/>
        <v>+</v>
      </c>
      <c r="AB100" s="17" t="str">
        <f t="shared" si="7"/>
        <v>+</v>
      </c>
      <c r="AC100" s="17" t="str">
        <f t="shared" si="7"/>
        <v>-</v>
      </c>
      <c r="AD100" s="17" t="str">
        <f t="shared" si="7"/>
        <v>-</v>
      </c>
      <c r="AE100" s="17" t="str">
        <f t="shared" si="7"/>
        <v>+</v>
      </c>
      <c r="AF100" s="17" t="str">
        <f t="shared" si="7"/>
        <v>+</v>
      </c>
      <c r="AG100" s="17" t="str">
        <f t="shared" si="7"/>
        <v>+</v>
      </c>
      <c r="AH100" s="17" t="str">
        <f t="shared" si="7"/>
        <v>+</v>
      </c>
      <c r="AI100" s="17" t="str">
        <f t="shared" si="7"/>
        <v>-</v>
      </c>
      <c r="AJ100" s="17" t="str">
        <f t="shared" si="7"/>
        <v>+</v>
      </c>
      <c r="AK100" s="17" t="str">
        <f t="shared" si="7"/>
        <v>-</v>
      </c>
      <c r="AL100" s="17" t="str">
        <f t="shared" si="7"/>
        <v>-</v>
      </c>
      <c r="AM100" s="17" t="str">
        <f t="shared" si="8"/>
        <v>1</v>
      </c>
      <c r="AN100" s="17" t="str">
        <f t="shared" si="8"/>
        <v>0</v>
      </c>
      <c r="AO100" s="17" t="str">
        <f t="shared" si="8"/>
        <v>0</v>
      </c>
      <c r="AP100">
        <v>93</v>
      </c>
    </row>
    <row r="101" spans="1:42" ht="11.65" customHeight="1" x14ac:dyDescent="0.2">
      <c r="A101" s="5">
        <v>5</v>
      </c>
      <c r="B101" s="84">
        <v>1203</v>
      </c>
      <c r="C101" s="85"/>
      <c r="D101" s="86" t="s">
        <v>31</v>
      </c>
      <c r="E101" s="87"/>
      <c r="F101" s="84">
        <v>1203</v>
      </c>
      <c r="G101" s="85"/>
      <c r="H101" s="84">
        <v>8</v>
      </c>
      <c r="I101" s="85"/>
      <c r="J101" s="84">
        <v>12</v>
      </c>
      <c r="K101" s="85"/>
      <c r="L101" s="10" t="s">
        <v>206</v>
      </c>
      <c r="M101" s="10" t="s">
        <v>77</v>
      </c>
      <c r="N101" s="88" t="s">
        <v>207</v>
      </c>
      <c r="O101" s="89"/>
      <c r="P101" s="88" t="s">
        <v>21</v>
      </c>
      <c r="Q101" s="89"/>
      <c r="R101" s="88" t="s">
        <v>208</v>
      </c>
      <c r="S101" s="89"/>
      <c r="T101" s="90" t="s">
        <v>209</v>
      </c>
      <c r="U101" s="91"/>
      <c r="V101" s="11" t="s">
        <v>42</v>
      </c>
      <c r="W101" s="92">
        <v>14</v>
      </c>
      <c r="X101" s="93"/>
      <c r="Y101" s="12">
        <v>4</v>
      </c>
      <c r="AA101" s="17" t="str">
        <f t="shared" si="2"/>
        <v>+</v>
      </c>
      <c r="AB101" s="17" t="str">
        <f t="shared" si="7"/>
        <v>+</v>
      </c>
      <c r="AC101" s="17" t="str">
        <f t="shared" si="7"/>
        <v>+</v>
      </c>
      <c r="AD101" s="17" t="str">
        <f t="shared" si="7"/>
        <v>-</v>
      </c>
      <c r="AE101" s="17" t="str">
        <f t="shared" si="7"/>
        <v>+</v>
      </c>
      <c r="AF101" s="17" t="str">
        <f t="shared" si="7"/>
        <v>-</v>
      </c>
      <c r="AG101" s="17" t="str">
        <f t="shared" si="7"/>
        <v>+</v>
      </c>
      <c r="AH101" s="17" t="str">
        <f t="shared" si="7"/>
        <v>-</v>
      </c>
      <c r="AI101" s="17" t="str">
        <f t="shared" si="7"/>
        <v>+</v>
      </c>
      <c r="AJ101" s="17" t="str">
        <f t="shared" si="7"/>
        <v>+</v>
      </c>
      <c r="AK101" s="17" t="str">
        <f t="shared" si="7"/>
        <v>-</v>
      </c>
      <c r="AL101" s="17" t="str">
        <f t="shared" si="7"/>
        <v>+</v>
      </c>
      <c r="AM101" s="17" t="str">
        <f t="shared" si="8"/>
        <v>1</v>
      </c>
      <c r="AN101" s="17" t="str">
        <f t="shared" si="8"/>
        <v>3</v>
      </c>
      <c r="AO101" s="17" t="str">
        <f t="shared" si="8"/>
        <v>2</v>
      </c>
      <c r="AP101">
        <v>94</v>
      </c>
    </row>
    <row r="102" spans="1:42" ht="10.9" customHeight="1" x14ac:dyDescent="0.2">
      <c r="A102" s="5">
        <v>6</v>
      </c>
      <c r="B102" s="84">
        <v>1203</v>
      </c>
      <c r="C102" s="85"/>
      <c r="D102" s="86" t="s">
        <v>191</v>
      </c>
      <c r="E102" s="87"/>
      <c r="F102" s="84">
        <v>1203</v>
      </c>
      <c r="G102" s="85"/>
      <c r="H102" s="84">
        <v>8</v>
      </c>
      <c r="I102" s="85"/>
      <c r="J102" s="84">
        <v>12</v>
      </c>
      <c r="K102" s="85"/>
      <c r="L102" s="10" t="s">
        <v>210</v>
      </c>
      <c r="M102" s="10" t="s">
        <v>92</v>
      </c>
      <c r="N102" s="88" t="s">
        <v>211</v>
      </c>
      <c r="O102" s="89"/>
      <c r="P102" s="88" t="s">
        <v>21</v>
      </c>
      <c r="Q102" s="89"/>
      <c r="R102" s="88" t="s">
        <v>212</v>
      </c>
      <c r="S102" s="89"/>
      <c r="T102" s="90" t="s">
        <v>213</v>
      </c>
      <c r="U102" s="91"/>
      <c r="V102" s="11" t="s">
        <v>37</v>
      </c>
      <c r="W102" s="92">
        <v>6</v>
      </c>
      <c r="X102" s="93"/>
      <c r="Y102" s="12">
        <v>3</v>
      </c>
      <c r="AA102" s="17" t="str">
        <f t="shared" si="2"/>
        <v>+</v>
      </c>
      <c r="AB102" s="17" t="str">
        <f t="shared" si="7"/>
        <v>+</v>
      </c>
      <c r="AC102" s="17" t="str">
        <f t="shared" si="7"/>
        <v>-</v>
      </c>
      <c r="AD102" s="17" t="str">
        <f t="shared" si="7"/>
        <v>-</v>
      </c>
      <c r="AE102" s="17" t="str">
        <f t="shared" si="7"/>
        <v>+</v>
      </c>
      <c r="AF102" s="17" t="str">
        <f t="shared" si="7"/>
        <v>-</v>
      </c>
      <c r="AG102" s="17" t="str">
        <f t="shared" si="7"/>
        <v>+</v>
      </c>
      <c r="AH102" s="17" t="str">
        <f t="shared" si="7"/>
        <v>-</v>
      </c>
      <c r="AI102" s="17" t="str">
        <f t="shared" si="7"/>
        <v>-</v>
      </c>
      <c r="AJ102" s="17" t="str">
        <f t="shared" si="7"/>
        <v>-</v>
      </c>
      <c r="AK102" s="17" t="str">
        <f t="shared" si="7"/>
        <v>+</v>
      </c>
      <c r="AL102" s="17" t="str">
        <f t="shared" si="7"/>
        <v>-</v>
      </c>
      <c r="AM102" s="17" t="str">
        <f t="shared" si="8"/>
        <v>1</v>
      </c>
      <c r="AN102" s="17" t="str">
        <f t="shared" si="8"/>
        <v>0</v>
      </c>
      <c r="AO102" s="17" t="str">
        <f t="shared" si="8"/>
        <v>0</v>
      </c>
      <c r="AP102">
        <v>95</v>
      </c>
    </row>
    <row r="103" spans="1:42" ht="11.65" customHeight="1" x14ac:dyDescent="0.2">
      <c r="A103" s="5">
        <v>7</v>
      </c>
      <c r="B103" s="84">
        <v>1203</v>
      </c>
      <c r="C103" s="85"/>
      <c r="D103" s="86" t="s">
        <v>17</v>
      </c>
      <c r="E103" s="87"/>
      <c r="F103" s="84">
        <v>1203</v>
      </c>
      <c r="G103" s="85"/>
      <c r="H103" s="84">
        <v>8</v>
      </c>
      <c r="I103" s="85"/>
      <c r="J103" s="84">
        <v>12</v>
      </c>
      <c r="K103" s="85"/>
      <c r="L103" s="10" t="s">
        <v>214</v>
      </c>
      <c r="M103" s="10" t="s">
        <v>97</v>
      </c>
      <c r="N103" s="88" t="s">
        <v>126</v>
      </c>
      <c r="O103" s="89"/>
      <c r="P103" s="88" t="s">
        <v>21</v>
      </c>
      <c r="Q103" s="89"/>
      <c r="R103" s="88" t="s">
        <v>215</v>
      </c>
      <c r="S103" s="89"/>
      <c r="T103" s="90" t="s">
        <v>216</v>
      </c>
      <c r="U103" s="91"/>
      <c r="V103" s="11" t="s">
        <v>37</v>
      </c>
      <c r="W103" s="92">
        <v>6</v>
      </c>
      <c r="X103" s="93"/>
      <c r="Y103" s="12">
        <v>3</v>
      </c>
      <c r="AA103" s="17" t="str">
        <f t="shared" si="2"/>
        <v>-</v>
      </c>
      <c r="AB103" s="17" t="str">
        <f t="shared" si="7"/>
        <v>+</v>
      </c>
      <c r="AC103" s="17" t="str">
        <f t="shared" si="7"/>
        <v>-</v>
      </c>
      <c r="AD103" s="17" t="str">
        <f t="shared" si="7"/>
        <v>-</v>
      </c>
      <c r="AE103" s="17" t="str">
        <f t="shared" si="7"/>
        <v>-</v>
      </c>
      <c r="AF103" s="17" t="str">
        <f t="shared" si="7"/>
        <v>+</v>
      </c>
      <c r="AG103" s="17" t="str">
        <f t="shared" si="7"/>
        <v>+</v>
      </c>
      <c r="AH103" s="17" t="str">
        <f t="shared" si="7"/>
        <v>-</v>
      </c>
      <c r="AI103" s="17" t="str">
        <f t="shared" si="7"/>
        <v>+</v>
      </c>
      <c r="AJ103" s="17" t="str">
        <f t="shared" si="7"/>
        <v>-</v>
      </c>
      <c r="AK103" s="17" t="str">
        <f t="shared" si="7"/>
        <v>+</v>
      </c>
      <c r="AL103" s="17" t="str">
        <f t="shared" si="7"/>
        <v>-</v>
      </c>
      <c r="AM103" s="17" t="str">
        <f t="shared" si="8"/>
        <v>1</v>
      </c>
      <c r="AN103" s="17" t="str">
        <f t="shared" si="8"/>
        <v>0</v>
      </c>
      <c r="AO103" s="17" t="str">
        <f t="shared" si="8"/>
        <v>0</v>
      </c>
      <c r="AP103">
        <v>96</v>
      </c>
    </row>
    <row r="104" spans="1:42" ht="11.65" customHeight="1" x14ac:dyDescent="0.2">
      <c r="A104" s="5">
        <v>8</v>
      </c>
      <c r="B104" s="84">
        <v>1203</v>
      </c>
      <c r="C104" s="85"/>
      <c r="D104" s="86" t="s">
        <v>191</v>
      </c>
      <c r="E104" s="87"/>
      <c r="F104" s="84">
        <v>1203</v>
      </c>
      <c r="G104" s="85"/>
      <c r="H104" s="84">
        <v>9</v>
      </c>
      <c r="I104" s="85"/>
      <c r="J104" s="84">
        <v>12</v>
      </c>
      <c r="K104" s="85"/>
      <c r="L104" s="10" t="s">
        <v>217</v>
      </c>
      <c r="M104" s="10" t="s">
        <v>26</v>
      </c>
      <c r="N104" s="88" t="s">
        <v>115</v>
      </c>
      <c r="O104" s="89"/>
      <c r="P104" s="88" t="s">
        <v>21</v>
      </c>
      <c r="Q104" s="89"/>
      <c r="R104" s="88" t="s">
        <v>218</v>
      </c>
      <c r="S104" s="89"/>
      <c r="T104" s="90" t="s">
        <v>219</v>
      </c>
      <c r="U104" s="91"/>
      <c r="V104" s="11" t="s">
        <v>37</v>
      </c>
      <c r="W104" s="92">
        <v>7</v>
      </c>
      <c r="X104" s="93"/>
      <c r="Y104" s="12">
        <v>3</v>
      </c>
      <c r="AA104" s="17" t="str">
        <f t="shared" si="2"/>
        <v>+</v>
      </c>
      <c r="AB104" s="17" t="str">
        <f t="shared" si="7"/>
        <v>+</v>
      </c>
      <c r="AC104" s="17" t="str">
        <f t="shared" si="7"/>
        <v>-</v>
      </c>
      <c r="AD104" s="17" t="str">
        <f t="shared" si="7"/>
        <v>+</v>
      </c>
      <c r="AE104" s="17" t="str">
        <f t="shared" si="7"/>
        <v>-</v>
      </c>
      <c r="AF104" s="17" t="str">
        <f t="shared" si="7"/>
        <v>-</v>
      </c>
      <c r="AG104" s="17" t="str">
        <f t="shared" si="7"/>
        <v>+</v>
      </c>
      <c r="AH104" s="17" t="str">
        <f t="shared" si="7"/>
        <v>+</v>
      </c>
      <c r="AI104" s="17" t="str">
        <f t="shared" si="7"/>
        <v>-</v>
      </c>
      <c r="AJ104" s="17" t="str">
        <f t="shared" si="7"/>
        <v>+</v>
      </c>
      <c r="AK104" s="17" t="str">
        <f t="shared" si="7"/>
        <v>-</v>
      </c>
      <c r="AL104" s="17" t="str">
        <f t="shared" si="7"/>
        <v>-</v>
      </c>
      <c r="AM104" s="17" t="str">
        <f t="shared" si="8"/>
        <v>1</v>
      </c>
      <c r="AN104" s="17" t="str">
        <f t="shared" si="8"/>
        <v>0</v>
      </c>
      <c r="AO104" s="17" t="str">
        <f t="shared" si="8"/>
        <v>0</v>
      </c>
      <c r="AP104">
        <v>97</v>
      </c>
    </row>
    <row r="105" spans="1:42" ht="11.65" customHeight="1" x14ac:dyDescent="0.2">
      <c r="A105" s="5">
        <v>9</v>
      </c>
      <c r="B105" s="84">
        <v>1203</v>
      </c>
      <c r="C105" s="85"/>
      <c r="D105" s="86" t="s">
        <v>31</v>
      </c>
      <c r="E105" s="87"/>
      <c r="F105" s="84">
        <v>1203</v>
      </c>
      <c r="G105" s="85"/>
      <c r="H105" s="84">
        <v>9</v>
      </c>
      <c r="I105" s="85"/>
      <c r="J105" s="84">
        <v>12</v>
      </c>
      <c r="K105" s="85"/>
      <c r="L105" s="10" t="s">
        <v>220</v>
      </c>
      <c r="M105" s="10" t="s">
        <v>221</v>
      </c>
      <c r="N105" s="88" t="s">
        <v>222</v>
      </c>
      <c r="O105" s="89"/>
      <c r="P105" s="88" t="s">
        <v>21</v>
      </c>
      <c r="Q105" s="89"/>
      <c r="R105" s="88" t="s">
        <v>223</v>
      </c>
      <c r="S105" s="89"/>
      <c r="T105" s="90" t="s">
        <v>58</v>
      </c>
      <c r="U105" s="91"/>
      <c r="V105" s="11" t="s">
        <v>59</v>
      </c>
      <c r="W105" s="92">
        <v>17</v>
      </c>
      <c r="X105" s="93"/>
      <c r="Y105" s="12">
        <v>5</v>
      </c>
      <c r="AA105" s="17" t="str">
        <f t="shared" si="2"/>
        <v>+</v>
      </c>
      <c r="AB105" s="17" t="str">
        <f t="shared" si="7"/>
        <v>+</v>
      </c>
      <c r="AC105" s="17" t="str">
        <f t="shared" si="7"/>
        <v>-</v>
      </c>
      <c r="AD105" s="17" t="str">
        <f t="shared" si="7"/>
        <v>+</v>
      </c>
      <c r="AE105" s="17" t="str">
        <f t="shared" si="7"/>
        <v>+</v>
      </c>
      <c r="AF105" s="17" t="str">
        <f t="shared" si="7"/>
        <v>+</v>
      </c>
      <c r="AG105" s="17" t="str">
        <f t="shared" si="7"/>
        <v>+</v>
      </c>
      <c r="AH105" s="17" t="str">
        <f t="shared" si="7"/>
        <v>-</v>
      </c>
      <c r="AI105" s="17" t="str">
        <f t="shared" si="7"/>
        <v>+</v>
      </c>
      <c r="AJ105" s="17" t="str">
        <f t="shared" si="7"/>
        <v>+</v>
      </c>
      <c r="AK105" s="17" t="str">
        <f t="shared" si="7"/>
        <v>+</v>
      </c>
      <c r="AL105" s="17" t="str">
        <f t="shared" si="7"/>
        <v>+</v>
      </c>
      <c r="AM105" s="17" t="str">
        <f t="shared" si="8"/>
        <v>2</v>
      </c>
      <c r="AN105" s="17" t="str">
        <f t="shared" si="8"/>
        <v>3</v>
      </c>
      <c r="AO105" s="17" t="str">
        <f t="shared" si="8"/>
        <v>2</v>
      </c>
      <c r="AP105">
        <v>98</v>
      </c>
    </row>
    <row r="106" spans="1:42" ht="10.9" customHeight="1" x14ac:dyDescent="0.2">
      <c r="A106" s="5">
        <v>10</v>
      </c>
      <c r="B106" s="84">
        <v>1203</v>
      </c>
      <c r="C106" s="85"/>
      <c r="D106" s="86" t="s">
        <v>191</v>
      </c>
      <c r="E106" s="87"/>
      <c r="F106" s="84">
        <v>1203</v>
      </c>
      <c r="G106" s="85"/>
      <c r="H106" s="84">
        <v>8</v>
      </c>
      <c r="I106" s="85"/>
      <c r="J106" s="84">
        <v>12</v>
      </c>
      <c r="K106" s="85"/>
      <c r="L106" s="10" t="s">
        <v>224</v>
      </c>
      <c r="M106" s="10" t="s">
        <v>225</v>
      </c>
      <c r="N106" s="88" t="s">
        <v>226</v>
      </c>
      <c r="O106" s="89"/>
      <c r="P106" s="88" t="s">
        <v>21</v>
      </c>
      <c r="Q106" s="89"/>
      <c r="R106" s="88" t="s">
        <v>227</v>
      </c>
      <c r="S106" s="89"/>
      <c r="T106" s="90" t="s">
        <v>228</v>
      </c>
      <c r="U106" s="91"/>
      <c r="V106" s="11" t="s">
        <v>24</v>
      </c>
      <c r="W106" s="92">
        <v>9</v>
      </c>
      <c r="X106" s="93"/>
      <c r="Y106" s="12">
        <v>3</v>
      </c>
      <c r="AA106" s="17" t="str">
        <f t="shared" si="2"/>
        <v>+</v>
      </c>
      <c r="AB106" s="17" t="str">
        <f t="shared" si="7"/>
        <v>-</v>
      </c>
      <c r="AC106" s="17" t="str">
        <f t="shared" si="7"/>
        <v>-</v>
      </c>
      <c r="AD106" s="17" t="str">
        <f t="shared" si="7"/>
        <v>+</v>
      </c>
      <c r="AE106" s="17" t="str">
        <f t="shared" si="7"/>
        <v>+</v>
      </c>
      <c r="AF106" s="17" t="str">
        <f t="shared" si="7"/>
        <v>-</v>
      </c>
      <c r="AG106" s="17" t="str">
        <f t="shared" si="7"/>
        <v>+</v>
      </c>
      <c r="AH106" s="17" t="str">
        <f t="shared" si="7"/>
        <v>-</v>
      </c>
      <c r="AI106" s="17" t="str">
        <f t="shared" si="7"/>
        <v>+</v>
      </c>
      <c r="AJ106" s="17" t="str">
        <f t="shared" si="7"/>
        <v>-</v>
      </c>
      <c r="AK106" s="17" t="str">
        <f t="shared" si="7"/>
        <v>-</v>
      </c>
      <c r="AL106" s="17" t="str">
        <f t="shared" si="7"/>
        <v>+</v>
      </c>
      <c r="AM106" s="17" t="str">
        <f t="shared" si="8"/>
        <v>1</v>
      </c>
      <c r="AN106" s="17" t="str">
        <f t="shared" si="8"/>
        <v>2</v>
      </c>
      <c r="AO106" s="17" t="str">
        <f t="shared" si="8"/>
        <v>0</v>
      </c>
      <c r="AP106">
        <v>99</v>
      </c>
    </row>
    <row r="107" spans="1:42" ht="11.65" customHeight="1" x14ac:dyDescent="0.2">
      <c r="A107" s="5">
        <v>11</v>
      </c>
      <c r="B107" s="95">
        <v>1203</v>
      </c>
      <c r="C107" s="85"/>
      <c r="D107" s="96" t="s">
        <v>17</v>
      </c>
      <c r="E107" s="87"/>
      <c r="F107" s="95">
        <v>1205</v>
      </c>
      <c r="G107" s="85"/>
      <c r="H107" s="95">
        <v>5</v>
      </c>
      <c r="I107" s="85"/>
      <c r="J107" s="95">
        <v>12</v>
      </c>
      <c r="K107" s="85"/>
      <c r="L107" s="77" t="s">
        <v>229</v>
      </c>
      <c r="M107" s="77" t="s">
        <v>230</v>
      </c>
      <c r="N107" s="97" t="s">
        <v>50</v>
      </c>
      <c r="O107" s="89"/>
      <c r="P107" s="97" t="s">
        <v>21</v>
      </c>
      <c r="Q107" s="89"/>
      <c r="R107" s="97" t="s">
        <v>231</v>
      </c>
      <c r="S107" s="89"/>
      <c r="T107" s="98" t="s">
        <v>782</v>
      </c>
      <c r="U107" s="91"/>
      <c r="V107" s="78" t="s">
        <v>37</v>
      </c>
      <c r="W107" s="99">
        <v>6</v>
      </c>
      <c r="X107" s="93"/>
      <c r="Y107" s="79">
        <v>3</v>
      </c>
      <c r="AA107" s="17" t="str">
        <f t="shared" si="2"/>
        <v>-</v>
      </c>
      <c r="AB107" s="17" t="str">
        <f t="shared" si="7"/>
        <v>+</v>
      </c>
      <c r="AC107" s="17" t="str">
        <f t="shared" si="7"/>
        <v>+</v>
      </c>
      <c r="AD107" s="17" t="str">
        <f t="shared" si="7"/>
        <v>-</v>
      </c>
      <c r="AE107" s="17" t="str">
        <f t="shared" si="7"/>
        <v>+</v>
      </c>
      <c r="AF107" s="17" t="str">
        <f t="shared" si="7"/>
        <v>-</v>
      </c>
      <c r="AG107" s="17" t="str">
        <f t="shared" si="7"/>
        <v>+</v>
      </c>
      <c r="AH107" s="17" t="str">
        <f t="shared" si="7"/>
        <v>-</v>
      </c>
      <c r="AI107" s="17" t="str">
        <f t="shared" si="7"/>
        <v>+</v>
      </c>
      <c r="AJ107" s="17" t="str">
        <f t="shared" si="7"/>
        <v>-</v>
      </c>
      <c r="AK107" s="17" t="str">
        <f t="shared" si="7"/>
        <v>-</v>
      </c>
      <c r="AL107" s="17" t="str">
        <f t="shared" si="7"/>
        <v>-</v>
      </c>
      <c r="AM107" s="17" t="str">
        <f t="shared" si="8"/>
        <v>1</v>
      </c>
      <c r="AN107" s="17" t="str">
        <f t="shared" si="8"/>
        <v>0</v>
      </c>
      <c r="AO107" s="17" t="str">
        <f t="shared" si="8"/>
        <v>0</v>
      </c>
      <c r="AP107">
        <v>100</v>
      </c>
    </row>
    <row r="108" spans="1:42" ht="11.65" customHeight="1" x14ac:dyDescent="0.2">
      <c r="A108" s="5">
        <v>12</v>
      </c>
      <c r="B108" s="84">
        <v>1203</v>
      </c>
      <c r="C108" s="85"/>
      <c r="D108" s="86" t="s">
        <v>17</v>
      </c>
      <c r="E108" s="87"/>
      <c r="F108" s="84">
        <v>1203</v>
      </c>
      <c r="G108" s="85"/>
      <c r="H108" s="84">
        <v>8</v>
      </c>
      <c r="I108" s="85"/>
      <c r="J108" s="84">
        <v>12</v>
      </c>
      <c r="K108" s="85"/>
      <c r="L108" s="10" t="s">
        <v>232</v>
      </c>
      <c r="M108" s="10" t="s">
        <v>81</v>
      </c>
      <c r="N108" s="88" t="s">
        <v>126</v>
      </c>
      <c r="O108" s="89"/>
      <c r="P108" s="88" t="s">
        <v>21</v>
      </c>
      <c r="Q108" s="89"/>
      <c r="R108" s="88" t="s">
        <v>233</v>
      </c>
      <c r="S108" s="89"/>
      <c r="T108" s="90" t="s">
        <v>234</v>
      </c>
      <c r="U108" s="91"/>
      <c r="V108" s="11" t="s">
        <v>37</v>
      </c>
      <c r="W108" s="92">
        <v>5</v>
      </c>
      <c r="X108" s="93"/>
      <c r="Y108" s="12">
        <v>3</v>
      </c>
      <c r="AA108" s="17" t="str">
        <f t="shared" si="2"/>
        <v>+</v>
      </c>
      <c r="AB108" s="17" t="str">
        <f t="shared" ref="AB108:AL124" si="11">RIGHT((LEFT($T108,AB$7+1)))</f>
        <v>+</v>
      </c>
      <c r="AC108" s="17" t="str">
        <f t="shared" si="11"/>
        <v>+</v>
      </c>
      <c r="AD108" s="17" t="str">
        <f t="shared" si="11"/>
        <v>-</v>
      </c>
      <c r="AE108" s="17" t="str">
        <f t="shared" si="11"/>
        <v>-</v>
      </c>
      <c r="AF108" s="17" t="str">
        <f t="shared" si="11"/>
        <v>-</v>
      </c>
      <c r="AG108" s="17" t="str">
        <f t="shared" si="11"/>
        <v>-</v>
      </c>
      <c r="AH108" s="17" t="str">
        <f t="shared" si="11"/>
        <v>-</v>
      </c>
      <c r="AI108" s="17" t="str">
        <f t="shared" si="11"/>
        <v>-</v>
      </c>
      <c r="AJ108" s="17" t="str">
        <f t="shared" si="11"/>
        <v>-</v>
      </c>
      <c r="AK108" s="17" t="str">
        <f t="shared" si="11"/>
        <v>+</v>
      </c>
      <c r="AL108" s="17" t="str">
        <f t="shared" si="11"/>
        <v>-</v>
      </c>
      <c r="AM108" s="17" t="str">
        <f t="shared" si="8"/>
        <v>1</v>
      </c>
      <c r="AN108" s="17" t="str">
        <f t="shared" si="8"/>
        <v>0</v>
      </c>
      <c r="AO108" s="17" t="str">
        <f t="shared" si="8"/>
        <v>0</v>
      </c>
      <c r="AP108">
        <v>101</v>
      </c>
    </row>
    <row r="109" spans="1:42" ht="11.65" customHeight="1" x14ac:dyDescent="0.2">
      <c r="A109" s="5">
        <v>13</v>
      </c>
      <c r="B109" s="84">
        <v>1203</v>
      </c>
      <c r="C109" s="85"/>
      <c r="D109" s="86" t="s">
        <v>191</v>
      </c>
      <c r="E109" s="87"/>
      <c r="F109" s="84">
        <v>1203</v>
      </c>
      <c r="G109" s="85"/>
      <c r="H109" s="84">
        <v>9</v>
      </c>
      <c r="I109" s="85"/>
      <c r="J109" s="84">
        <v>12</v>
      </c>
      <c r="K109" s="85"/>
      <c r="L109" s="10" t="s">
        <v>235</v>
      </c>
      <c r="M109" s="10" t="s">
        <v>236</v>
      </c>
      <c r="N109" s="88" t="s">
        <v>237</v>
      </c>
      <c r="O109" s="89"/>
      <c r="P109" s="88" t="s">
        <v>21</v>
      </c>
      <c r="Q109" s="89"/>
      <c r="R109" s="88" t="s">
        <v>238</v>
      </c>
      <c r="S109" s="89"/>
      <c r="T109" s="90" t="s">
        <v>239</v>
      </c>
      <c r="U109" s="91"/>
      <c r="V109" s="11" t="s">
        <v>37</v>
      </c>
      <c r="W109" s="92">
        <v>6</v>
      </c>
      <c r="X109" s="93"/>
      <c r="Y109" s="12">
        <v>3</v>
      </c>
      <c r="AA109" s="17" t="str">
        <f t="shared" si="2"/>
        <v>-</v>
      </c>
      <c r="AB109" s="17" t="str">
        <f t="shared" si="11"/>
        <v>+</v>
      </c>
      <c r="AC109" s="17" t="str">
        <f t="shared" si="11"/>
        <v>+</v>
      </c>
      <c r="AD109" s="17" t="str">
        <f t="shared" si="11"/>
        <v>-</v>
      </c>
      <c r="AE109" s="17" t="str">
        <f t="shared" si="11"/>
        <v>+</v>
      </c>
      <c r="AF109" s="17" t="str">
        <f t="shared" si="11"/>
        <v>-</v>
      </c>
      <c r="AG109" s="17" t="str">
        <f t="shared" si="11"/>
        <v>-</v>
      </c>
      <c r="AH109" s="17" t="str">
        <f t="shared" si="11"/>
        <v>-</v>
      </c>
      <c r="AI109" s="17" t="str">
        <f t="shared" si="11"/>
        <v>-</v>
      </c>
      <c r="AJ109" s="17" t="str">
        <f t="shared" si="11"/>
        <v>-</v>
      </c>
      <c r="AK109" s="17" t="str">
        <f t="shared" si="11"/>
        <v>+</v>
      </c>
      <c r="AL109" s="17" t="str">
        <f t="shared" si="11"/>
        <v>+</v>
      </c>
      <c r="AM109" s="17" t="str">
        <f t="shared" si="8"/>
        <v>1</v>
      </c>
      <c r="AN109" s="17" t="str">
        <f t="shared" si="8"/>
        <v>0</v>
      </c>
      <c r="AO109" s="17" t="str">
        <f t="shared" si="8"/>
        <v>0</v>
      </c>
      <c r="AP109">
        <v>102</v>
      </c>
    </row>
    <row r="110" spans="1:42" ht="10.9" customHeight="1" x14ac:dyDescent="0.2">
      <c r="A110" s="5">
        <v>14</v>
      </c>
      <c r="B110" s="84">
        <v>1203</v>
      </c>
      <c r="C110" s="85"/>
      <c r="D110" s="86" t="s">
        <v>191</v>
      </c>
      <c r="E110" s="87"/>
      <c r="F110" s="84">
        <v>1203</v>
      </c>
      <c r="G110" s="85"/>
      <c r="H110" s="84">
        <v>8</v>
      </c>
      <c r="I110" s="85"/>
      <c r="J110" s="84">
        <v>12</v>
      </c>
      <c r="K110" s="85"/>
      <c r="L110" s="10" t="s">
        <v>240</v>
      </c>
      <c r="M110" s="10" t="s">
        <v>160</v>
      </c>
      <c r="N110" s="88" t="s">
        <v>241</v>
      </c>
      <c r="O110" s="89"/>
      <c r="P110" s="88" t="s">
        <v>21</v>
      </c>
      <c r="Q110" s="89"/>
      <c r="R110" s="88" t="s">
        <v>242</v>
      </c>
      <c r="S110" s="89"/>
      <c r="T110" s="90" t="s">
        <v>243</v>
      </c>
      <c r="U110" s="91"/>
      <c r="V110" s="11" t="s">
        <v>37</v>
      </c>
      <c r="W110" s="92">
        <v>8</v>
      </c>
      <c r="X110" s="93"/>
      <c r="Y110" s="12">
        <v>3</v>
      </c>
      <c r="AA110" s="17" t="str">
        <f t="shared" si="2"/>
        <v>+</v>
      </c>
      <c r="AB110" s="17" t="str">
        <f t="shared" si="11"/>
        <v>+</v>
      </c>
      <c r="AC110" s="17" t="str">
        <f t="shared" si="11"/>
        <v>-</v>
      </c>
      <c r="AD110" s="17" t="str">
        <f t="shared" si="11"/>
        <v>-</v>
      </c>
      <c r="AE110" s="17" t="str">
        <f t="shared" si="11"/>
        <v>+</v>
      </c>
      <c r="AF110" s="17" t="str">
        <f t="shared" si="11"/>
        <v>-</v>
      </c>
      <c r="AG110" s="17" t="str">
        <f t="shared" si="11"/>
        <v>+</v>
      </c>
      <c r="AH110" s="17" t="str">
        <f t="shared" si="11"/>
        <v>+</v>
      </c>
      <c r="AI110" s="17" t="str">
        <f t="shared" si="11"/>
        <v>-</v>
      </c>
      <c r="AJ110" s="17" t="str">
        <f t="shared" si="11"/>
        <v>+</v>
      </c>
      <c r="AK110" s="17" t="str">
        <f t="shared" si="11"/>
        <v>-</v>
      </c>
      <c r="AL110" s="17" t="str">
        <f t="shared" si="11"/>
        <v>+</v>
      </c>
      <c r="AM110" s="17" t="str">
        <f t="shared" si="8"/>
        <v>1</v>
      </c>
      <c r="AN110" s="17" t="str">
        <f t="shared" si="8"/>
        <v>0</v>
      </c>
      <c r="AO110" s="17" t="str">
        <f t="shared" si="8"/>
        <v>0</v>
      </c>
      <c r="AP110">
        <v>103</v>
      </c>
    </row>
    <row r="111" spans="1:42" ht="11.65" customHeight="1" x14ac:dyDescent="0.2">
      <c r="A111" s="5">
        <v>15</v>
      </c>
      <c r="B111" s="84">
        <v>1203</v>
      </c>
      <c r="C111" s="85"/>
      <c r="D111" s="86" t="s">
        <v>17</v>
      </c>
      <c r="E111" s="87"/>
      <c r="F111" s="84">
        <v>1203</v>
      </c>
      <c r="G111" s="85"/>
      <c r="H111" s="84">
        <v>9</v>
      </c>
      <c r="I111" s="85"/>
      <c r="J111" s="84">
        <v>12</v>
      </c>
      <c r="K111" s="85"/>
      <c r="L111" s="10" t="s">
        <v>244</v>
      </c>
      <c r="M111" s="10" t="s">
        <v>49</v>
      </c>
      <c r="N111" s="88" t="s">
        <v>203</v>
      </c>
      <c r="O111" s="89"/>
      <c r="P111" s="88" t="s">
        <v>21</v>
      </c>
      <c r="Q111" s="89"/>
      <c r="R111" s="88" t="s">
        <v>245</v>
      </c>
      <c r="S111" s="89"/>
      <c r="T111" s="90" t="s">
        <v>246</v>
      </c>
      <c r="U111" s="91"/>
      <c r="V111" s="11" t="s">
        <v>134</v>
      </c>
      <c r="W111" s="92">
        <v>12</v>
      </c>
      <c r="X111" s="93"/>
      <c r="Y111" s="12">
        <v>4</v>
      </c>
      <c r="AA111" s="17" t="str">
        <f t="shared" si="2"/>
        <v>+</v>
      </c>
      <c r="AB111" s="17" t="str">
        <f t="shared" si="11"/>
        <v>+</v>
      </c>
      <c r="AC111" s="17" t="str">
        <f t="shared" si="11"/>
        <v>+</v>
      </c>
      <c r="AD111" s="17" t="str">
        <f t="shared" si="11"/>
        <v>-</v>
      </c>
      <c r="AE111" s="17" t="str">
        <f t="shared" si="11"/>
        <v>+</v>
      </c>
      <c r="AF111" s="17" t="str">
        <f t="shared" si="11"/>
        <v>+</v>
      </c>
      <c r="AG111" s="17" t="str">
        <f t="shared" si="11"/>
        <v>+</v>
      </c>
      <c r="AH111" s="17" t="str">
        <f t="shared" si="11"/>
        <v>+</v>
      </c>
      <c r="AI111" s="17" t="str">
        <f t="shared" si="11"/>
        <v>+</v>
      </c>
      <c r="AJ111" s="17" t="str">
        <f t="shared" si="11"/>
        <v>-</v>
      </c>
      <c r="AK111" s="17" t="str">
        <f t="shared" si="11"/>
        <v>-</v>
      </c>
      <c r="AL111" s="17" t="str">
        <f t="shared" si="11"/>
        <v>-</v>
      </c>
      <c r="AM111" s="17" t="str">
        <f t="shared" si="8"/>
        <v>1</v>
      </c>
      <c r="AN111" s="17" t="str">
        <f t="shared" si="8"/>
        <v>3</v>
      </c>
      <c r="AO111" s="17" t="str">
        <f t="shared" si="8"/>
        <v>0</v>
      </c>
      <c r="AP111">
        <v>104</v>
      </c>
    </row>
    <row r="112" spans="1:42" ht="11.65" customHeight="1" x14ac:dyDescent="0.2">
      <c r="A112" s="5">
        <v>16</v>
      </c>
      <c r="B112" s="84">
        <v>1203</v>
      </c>
      <c r="C112" s="85"/>
      <c r="D112" s="86" t="s">
        <v>17</v>
      </c>
      <c r="E112" s="87"/>
      <c r="F112" s="84">
        <v>1203</v>
      </c>
      <c r="G112" s="85"/>
      <c r="H112" s="84">
        <v>9</v>
      </c>
      <c r="I112" s="85"/>
      <c r="J112" s="84">
        <v>12</v>
      </c>
      <c r="K112" s="85"/>
      <c r="L112" s="10" t="s">
        <v>247</v>
      </c>
      <c r="M112" s="10" t="s">
        <v>248</v>
      </c>
      <c r="N112" s="88" t="s">
        <v>249</v>
      </c>
      <c r="O112" s="89"/>
      <c r="P112" s="88" t="s">
        <v>21</v>
      </c>
      <c r="Q112" s="89"/>
      <c r="R112" s="88" t="s">
        <v>250</v>
      </c>
      <c r="S112" s="89"/>
      <c r="T112" s="90" t="s">
        <v>251</v>
      </c>
      <c r="U112" s="91"/>
      <c r="V112" s="11" t="s">
        <v>37</v>
      </c>
      <c r="W112" s="92">
        <v>5</v>
      </c>
      <c r="X112" s="93"/>
      <c r="Y112" s="12">
        <v>3</v>
      </c>
      <c r="AA112" s="17" t="str">
        <f t="shared" si="2"/>
        <v>-</v>
      </c>
      <c r="AB112" s="17" t="str">
        <f t="shared" si="11"/>
        <v>+</v>
      </c>
      <c r="AC112" s="17" t="str">
        <f t="shared" si="11"/>
        <v>+</v>
      </c>
      <c r="AD112" s="17" t="str">
        <f t="shared" si="11"/>
        <v>-</v>
      </c>
      <c r="AE112" s="17" t="str">
        <f t="shared" si="11"/>
        <v>+</v>
      </c>
      <c r="AF112" s="17" t="str">
        <f t="shared" si="11"/>
        <v>-</v>
      </c>
      <c r="AG112" s="17" t="str">
        <f t="shared" si="11"/>
        <v>+</v>
      </c>
      <c r="AH112" s="17" t="str">
        <f t="shared" si="11"/>
        <v>-</v>
      </c>
      <c r="AI112" s="17" t="str">
        <f t="shared" si="11"/>
        <v>-</v>
      </c>
      <c r="AJ112" s="17" t="str">
        <f t="shared" si="11"/>
        <v>-</v>
      </c>
      <c r="AK112" s="17" t="str">
        <f t="shared" si="11"/>
        <v>-</v>
      </c>
      <c r="AL112" s="17" t="str">
        <f t="shared" si="11"/>
        <v>-</v>
      </c>
      <c r="AM112" s="17" t="str">
        <f t="shared" si="8"/>
        <v>1</v>
      </c>
      <c r="AN112" s="17" t="str">
        <f t="shared" si="8"/>
        <v>0</v>
      </c>
      <c r="AO112" s="17" t="str">
        <f t="shared" si="8"/>
        <v>0</v>
      </c>
      <c r="AP112">
        <v>105</v>
      </c>
    </row>
    <row r="113" spans="1:50" ht="10.9" customHeight="1" x14ac:dyDescent="0.2">
      <c r="A113" s="5">
        <v>17</v>
      </c>
      <c r="B113" s="84">
        <v>1203</v>
      </c>
      <c r="C113" s="85"/>
      <c r="D113" s="86" t="s">
        <v>17</v>
      </c>
      <c r="E113" s="87"/>
      <c r="F113" s="84">
        <v>1203</v>
      </c>
      <c r="G113" s="85"/>
      <c r="H113" s="84">
        <v>9</v>
      </c>
      <c r="I113" s="85"/>
      <c r="J113" s="84">
        <v>12</v>
      </c>
      <c r="K113" s="85"/>
      <c r="L113" s="10" t="s">
        <v>252</v>
      </c>
      <c r="M113" s="10" t="s">
        <v>253</v>
      </c>
      <c r="N113" s="88" t="s">
        <v>184</v>
      </c>
      <c r="O113" s="89"/>
      <c r="P113" s="88" t="s">
        <v>21</v>
      </c>
      <c r="Q113" s="89"/>
      <c r="R113" s="88" t="s">
        <v>254</v>
      </c>
      <c r="S113" s="89"/>
      <c r="T113" s="90" t="s">
        <v>255</v>
      </c>
      <c r="U113" s="91"/>
      <c r="V113" s="11" t="s">
        <v>37</v>
      </c>
      <c r="W113" s="92">
        <v>5</v>
      </c>
      <c r="X113" s="93"/>
      <c r="Y113" s="12">
        <v>3</v>
      </c>
      <c r="AA113" s="17" t="str">
        <f t="shared" si="2"/>
        <v>+</v>
      </c>
      <c r="AB113" s="17" t="str">
        <f t="shared" si="11"/>
        <v>+</v>
      </c>
      <c r="AC113" s="17" t="str">
        <f t="shared" si="11"/>
        <v>-</v>
      </c>
      <c r="AD113" s="17" t="str">
        <f t="shared" si="11"/>
        <v>-</v>
      </c>
      <c r="AE113" s="17" t="str">
        <f t="shared" si="11"/>
        <v>+</v>
      </c>
      <c r="AF113" s="17" t="str">
        <f t="shared" si="11"/>
        <v>-</v>
      </c>
      <c r="AG113" s="17" t="str">
        <f t="shared" si="11"/>
        <v>-</v>
      </c>
      <c r="AH113" s="17" t="str">
        <f t="shared" si="11"/>
        <v>-</v>
      </c>
      <c r="AI113" s="17" t="str">
        <f t="shared" si="11"/>
        <v>-</v>
      </c>
      <c r="AJ113" s="17" t="str">
        <f t="shared" si="11"/>
        <v>-</v>
      </c>
      <c r="AK113" s="17" t="str">
        <f t="shared" si="11"/>
        <v>-</v>
      </c>
      <c r="AL113" s="17" t="str">
        <f t="shared" si="11"/>
        <v>+</v>
      </c>
      <c r="AM113" s="17" t="str">
        <f t="shared" si="8"/>
        <v>1</v>
      </c>
      <c r="AN113" s="17" t="str">
        <f t="shared" si="8"/>
        <v>0</v>
      </c>
      <c r="AO113" s="17" t="str">
        <f t="shared" si="8"/>
        <v>0</v>
      </c>
      <c r="AP113">
        <v>106</v>
      </c>
    </row>
    <row r="114" spans="1:50" ht="11.65" customHeight="1" x14ac:dyDescent="0.2">
      <c r="A114" s="5">
        <v>18</v>
      </c>
      <c r="B114" s="84">
        <v>1203</v>
      </c>
      <c r="C114" s="85"/>
      <c r="D114" s="86" t="s">
        <v>17</v>
      </c>
      <c r="E114" s="87"/>
      <c r="F114" s="84">
        <v>1203</v>
      </c>
      <c r="G114" s="85"/>
      <c r="H114" s="84">
        <v>9</v>
      </c>
      <c r="I114" s="85"/>
      <c r="J114" s="84">
        <v>12</v>
      </c>
      <c r="K114" s="85"/>
      <c r="L114" s="10" t="s">
        <v>256</v>
      </c>
      <c r="M114" s="10" t="s">
        <v>33</v>
      </c>
      <c r="N114" s="88" t="s">
        <v>257</v>
      </c>
      <c r="O114" s="89"/>
      <c r="P114" s="88" t="s">
        <v>21</v>
      </c>
      <c r="Q114" s="89"/>
      <c r="R114" s="88" t="s">
        <v>258</v>
      </c>
      <c r="S114" s="89"/>
      <c r="T114" s="90" t="s">
        <v>259</v>
      </c>
      <c r="U114" s="91"/>
      <c r="V114" s="11" t="s">
        <v>37</v>
      </c>
      <c r="W114" s="92">
        <v>7</v>
      </c>
      <c r="X114" s="93"/>
      <c r="Y114" s="12">
        <v>3</v>
      </c>
      <c r="AA114" s="17" t="str">
        <f t="shared" si="2"/>
        <v>-</v>
      </c>
      <c r="AB114" s="17" t="str">
        <f t="shared" si="11"/>
        <v>-</v>
      </c>
      <c r="AC114" s="17" t="str">
        <f t="shared" si="11"/>
        <v>-</v>
      </c>
      <c r="AD114" s="17" t="str">
        <f t="shared" si="11"/>
        <v>+</v>
      </c>
      <c r="AE114" s="17" t="str">
        <f t="shared" si="11"/>
        <v>+</v>
      </c>
      <c r="AF114" s="17" t="str">
        <f t="shared" si="11"/>
        <v>+</v>
      </c>
      <c r="AG114" s="17" t="str">
        <f t="shared" si="11"/>
        <v>+</v>
      </c>
      <c r="AH114" s="17" t="str">
        <f t="shared" si="11"/>
        <v>-</v>
      </c>
      <c r="AI114" s="17" t="str">
        <f t="shared" si="11"/>
        <v>-</v>
      </c>
      <c r="AJ114" s="17" t="str">
        <f t="shared" si="11"/>
        <v>-</v>
      </c>
      <c r="AK114" s="17" t="str">
        <f t="shared" si="11"/>
        <v>+</v>
      </c>
      <c r="AL114" s="17" t="str">
        <f t="shared" si="11"/>
        <v>+</v>
      </c>
      <c r="AM114" s="17" t="str">
        <f t="shared" si="8"/>
        <v>1</v>
      </c>
      <c r="AN114" s="17" t="str">
        <f t="shared" si="8"/>
        <v>0</v>
      </c>
      <c r="AO114" s="17" t="str">
        <f t="shared" si="8"/>
        <v>0</v>
      </c>
      <c r="AP114">
        <v>107</v>
      </c>
    </row>
    <row r="115" spans="1:50" ht="11.65" customHeight="1" x14ac:dyDescent="0.2">
      <c r="A115" s="5">
        <v>19</v>
      </c>
      <c r="B115" s="84">
        <v>1203</v>
      </c>
      <c r="C115" s="85"/>
      <c r="D115" s="86" t="s">
        <v>31</v>
      </c>
      <c r="E115" s="87"/>
      <c r="F115" s="84">
        <v>1203</v>
      </c>
      <c r="G115" s="85"/>
      <c r="H115" s="84">
        <v>9</v>
      </c>
      <c r="I115" s="85"/>
      <c r="J115" s="84">
        <v>12</v>
      </c>
      <c r="K115" s="85"/>
      <c r="L115" s="10" t="s">
        <v>260</v>
      </c>
      <c r="M115" s="10" t="s">
        <v>77</v>
      </c>
      <c r="N115" s="88" t="s">
        <v>261</v>
      </c>
      <c r="O115" s="89"/>
      <c r="P115" s="88" t="s">
        <v>21</v>
      </c>
      <c r="Q115" s="89"/>
      <c r="R115" s="88" t="s">
        <v>262</v>
      </c>
      <c r="S115" s="89"/>
      <c r="T115" s="90" t="s">
        <v>263</v>
      </c>
      <c r="U115" s="91"/>
      <c r="V115" s="11" t="s">
        <v>134</v>
      </c>
      <c r="W115" s="92">
        <v>13</v>
      </c>
      <c r="X115" s="93"/>
      <c r="Y115" s="12">
        <v>4</v>
      </c>
      <c r="AA115" s="17" t="str">
        <f t="shared" si="2"/>
        <v>+</v>
      </c>
      <c r="AB115" s="17" t="str">
        <f t="shared" si="11"/>
        <v>+</v>
      </c>
      <c r="AC115" s="17" t="str">
        <f t="shared" si="11"/>
        <v>+</v>
      </c>
      <c r="AD115" s="17" t="str">
        <f t="shared" si="11"/>
        <v>-</v>
      </c>
      <c r="AE115" s="17" t="str">
        <f t="shared" si="11"/>
        <v>+</v>
      </c>
      <c r="AF115" s="17" t="str">
        <f t="shared" si="11"/>
        <v>+</v>
      </c>
      <c r="AG115" s="17" t="str">
        <f t="shared" si="11"/>
        <v>+</v>
      </c>
      <c r="AH115" s="17" t="str">
        <f t="shared" si="11"/>
        <v>-</v>
      </c>
      <c r="AI115" s="17" t="str">
        <f t="shared" si="11"/>
        <v>-</v>
      </c>
      <c r="AJ115" s="17" t="str">
        <f t="shared" si="11"/>
        <v>+</v>
      </c>
      <c r="AK115" s="17" t="str">
        <f t="shared" si="11"/>
        <v>+</v>
      </c>
      <c r="AL115" s="17" t="str">
        <f t="shared" si="11"/>
        <v>+</v>
      </c>
      <c r="AM115" s="17" t="str">
        <f t="shared" si="8"/>
        <v>1</v>
      </c>
      <c r="AN115" s="17" t="str">
        <f t="shared" si="8"/>
        <v>3</v>
      </c>
      <c r="AO115" s="17" t="str">
        <f t="shared" si="8"/>
        <v>0</v>
      </c>
      <c r="AP115">
        <v>108</v>
      </c>
    </row>
    <row r="116" spans="1:50" ht="11.65" customHeight="1" x14ac:dyDescent="0.2">
      <c r="A116" s="5">
        <v>20</v>
      </c>
      <c r="B116" s="84">
        <v>1203</v>
      </c>
      <c r="C116" s="85"/>
      <c r="D116" s="86" t="s">
        <v>31</v>
      </c>
      <c r="E116" s="87"/>
      <c r="F116" s="84">
        <v>1203</v>
      </c>
      <c r="G116" s="85"/>
      <c r="H116" s="84">
        <v>9</v>
      </c>
      <c r="I116" s="85"/>
      <c r="J116" s="84">
        <v>12</v>
      </c>
      <c r="K116" s="85"/>
      <c r="L116" s="10" t="s">
        <v>264</v>
      </c>
      <c r="M116" s="10" t="s">
        <v>265</v>
      </c>
      <c r="N116" s="88" t="s">
        <v>266</v>
      </c>
      <c r="O116" s="89"/>
      <c r="P116" s="88" t="s">
        <v>21</v>
      </c>
      <c r="Q116" s="89"/>
      <c r="R116" s="88" t="s">
        <v>267</v>
      </c>
      <c r="S116" s="89"/>
      <c r="T116" s="90" t="s">
        <v>268</v>
      </c>
      <c r="U116" s="91"/>
      <c r="V116" s="11" t="s">
        <v>53</v>
      </c>
      <c r="W116" s="92">
        <v>11</v>
      </c>
      <c r="X116" s="93"/>
      <c r="Y116" s="12">
        <v>4</v>
      </c>
      <c r="AA116" s="17" t="str">
        <f t="shared" si="2"/>
        <v>+</v>
      </c>
      <c r="AB116" s="17" t="str">
        <f t="shared" si="11"/>
        <v>-</v>
      </c>
      <c r="AC116" s="17" t="str">
        <f t="shared" si="11"/>
        <v>-</v>
      </c>
      <c r="AD116" s="17" t="str">
        <f t="shared" si="11"/>
        <v>+</v>
      </c>
      <c r="AE116" s="17" t="str">
        <f t="shared" si="11"/>
        <v>+</v>
      </c>
      <c r="AF116" s="17" t="str">
        <f t="shared" si="11"/>
        <v>-</v>
      </c>
      <c r="AG116" s="17" t="str">
        <f t="shared" si="11"/>
        <v>+</v>
      </c>
      <c r="AH116" s="17" t="str">
        <f t="shared" si="11"/>
        <v>-</v>
      </c>
      <c r="AI116" s="17" t="str">
        <f t="shared" si="11"/>
        <v>-</v>
      </c>
      <c r="AJ116" s="17" t="str">
        <f t="shared" si="11"/>
        <v>-</v>
      </c>
      <c r="AK116" s="17" t="str">
        <f t="shared" si="11"/>
        <v>+</v>
      </c>
      <c r="AL116" s="17" t="str">
        <f t="shared" si="11"/>
        <v>+</v>
      </c>
      <c r="AM116" s="17" t="str">
        <f t="shared" si="8"/>
        <v>1</v>
      </c>
      <c r="AN116" s="17" t="str">
        <f t="shared" si="8"/>
        <v>2</v>
      </c>
      <c r="AO116" s="17" t="str">
        <f t="shared" si="8"/>
        <v>2</v>
      </c>
      <c r="AP116">
        <v>109</v>
      </c>
    </row>
    <row r="117" spans="1:50" ht="10.9" customHeight="1" x14ac:dyDescent="0.2">
      <c r="A117" s="5">
        <v>21</v>
      </c>
      <c r="B117" s="84">
        <v>1203</v>
      </c>
      <c r="C117" s="85"/>
      <c r="D117" s="86" t="s">
        <v>31</v>
      </c>
      <c r="E117" s="87"/>
      <c r="F117" s="84">
        <v>1203</v>
      </c>
      <c r="G117" s="85"/>
      <c r="H117" s="84">
        <v>9</v>
      </c>
      <c r="I117" s="85"/>
      <c r="J117" s="84">
        <v>12</v>
      </c>
      <c r="K117" s="85"/>
      <c r="L117" s="10" t="s">
        <v>269</v>
      </c>
      <c r="M117" s="10" t="s">
        <v>26</v>
      </c>
      <c r="N117" s="88" t="s">
        <v>115</v>
      </c>
      <c r="O117" s="89"/>
      <c r="P117" s="88" t="s">
        <v>21</v>
      </c>
      <c r="Q117" s="89"/>
      <c r="R117" s="88" t="s">
        <v>270</v>
      </c>
      <c r="S117" s="89"/>
      <c r="T117" s="90" t="s">
        <v>271</v>
      </c>
      <c r="U117" s="91"/>
      <c r="V117" s="11" t="s">
        <v>37</v>
      </c>
      <c r="W117" s="92">
        <v>7</v>
      </c>
      <c r="X117" s="93"/>
      <c r="Y117" s="12">
        <v>3</v>
      </c>
      <c r="Z117" s="25">
        <f>MAX(W97:X120)</f>
        <v>17</v>
      </c>
      <c r="AA117" s="17" t="str">
        <f t="shared" si="2"/>
        <v>+</v>
      </c>
      <c r="AB117" s="17" t="str">
        <f t="shared" si="11"/>
        <v>-</v>
      </c>
      <c r="AC117" s="17" t="str">
        <f t="shared" si="11"/>
        <v>-</v>
      </c>
      <c r="AD117" s="17" t="str">
        <f t="shared" si="11"/>
        <v>+</v>
      </c>
      <c r="AE117" s="17" t="str">
        <f t="shared" si="11"/>
        <v>+</v>
      </c>
      <c r="AF117" s="17" t="str">
        <f t="shared" si="11"/>
        <v>+</v>
      </c>
      <c r="AG117" s="17" t="str">
        <f t="shared" si="11"/>
        <v>+</v>
      </c>
      <c r="AH117" s="17" t="str">
        <f t="shared" si="11"/>
        <v>-</v>
      </c>
      <c r="AI117" s="17" t="str">
        <f t="shared" si="11"/>
        <v>-</v>
      </c>
      <c r="AJ117" s="17" t="str">
        <f t="shared" si="11"/>
        <v>-</v>
      </c>
      <c r="AK117" s="17" t="str">
        <f t="shared" si="11"/>
        <v>+</v>
      </c>
      <c r="AL117" s="17" t="str">
        <f t="shared" si="11"/>
        <v>-</v>
      </c>
      <c r="AM117" s="17" t="str">
        <f t="shared" si="8"/>
        <v>1</v>
      </c>
      <c r="AN117" s="17" t="str">
        <f t="shared" si="8"/>
        <v>0</v>
      </c>
      <c r="AO117" s="17" t="str">
        <f t="shared" si="8"/>
        <v>0</v>
      </c>
      <c r="AP117">
        <v>110</v>
      </c>
    </row>
    <row r="118" spans="1:50" ht="11.65" customHeight="1" x14ac:dyDescent="0.2">
      <c r="A118" s="5">
        <v>22</v>
      </c>
      <c r="B118" s="84">
        <v>1203</v>
      </c>
      <c r="C118" s="85"/>
      <c r="D118" s="86" t="s">
        <v>17</v>
      </c>
      <c r="E118" s="87"/>
      <c r="F118" s="84">
        <v>1203</v>
      </c>
      <c r="G118" s="85"/>
      <c r="H118" s="84">
        <v>8</v>
      </c>
      <c r="I118" s="85"/>
      <c r="J118" s="84">
        <v>12</v>
      </c>
      <c r="K118" s="85"/>
      <c r="L118" s="10" t="s">
        <v>272</v>
      </c>
      <c r="M118" s="10" t="s">
        <v>273</v>
      </c>
      <c r="N118" s="88" t="s">
        <v>20</v>
      </c>
      <c r="O118" s="89"/>
      <c r="P118" s="88" t="s">
        <v>21</v>
      </c>
      <c r="Q118" s="89"/>
      <c r="R118" s="88" t="s">
        <v>274</v>
      </c>
      <c r="S118" s="89"/>
      <c r="T118" s="90" t="s">
        <v>275</v>
      </c>
      <c r="U118" s="91"/>
      <c r="V118" s="11" t="s">
        <v>37</v>
      </c>
      <c r="W118" s="92">
        <v>7</v>
      </c>
      <c r="X118" s="93"/>
      <c r="Y118" s="12">
        <v>3</v>
      </c>
      <c r="Z118" s="25">
        <f>MIN(W97:X120)</f>
        <v>4</v>
      </c>
      <c r="AA118" s="17" t="str">
        <f t="shared" si="2"/>
        <v>+</v>
      </c>
      <c r="AB118" s="17" t="str">
        <f t="shared" si="11"/>
        <v>+</v>
      </c>
      <c r="AC118" s="17" t="str">
        <f t="shared" si="11"/>
        <v>-</v>
      </c>
      <c r="AD118" s="17" t="str">
        <f t="shared" si="11"/>
        <v>+</v>
      </c>
      <c r="AE118" s="17" t="str">
        <f t="shared" si="11"/>
        <v>+</v>
      </c>
      <c r="AF118" s="17" t="str">
        <f t="shared" si="11"/>
        <v>-</v>
      </c>
      <c r="AG118" s="17" t="str">
        <f t="shared" si="11"/>
        <v>+</v>
      </c>
      <c r="AH118" s="17" t="str">
        <f t="shared" si="11"/>
        <v>-</v>
      </c>
      <c r="AI118" s="17" t="str">
        <f t="shared" si="11"/>
        <v>-</v>
      </c>
      <c r="AJ118" s="17" t="str">
        <f t="shared" si="11"/>
        <v>-</v>
      </c>
      <c r="AK118" s="17" t="str">
        <f t="shared" si="11"/>
        <v>+</v>
      </c>
      <c r="AL118" s="17" t="str">
        <f t="shared" si="11"/>
        <v>-</v>
      </c>
      <c r="AM118" s="17" t="str">
        <f t="shared" si="8"/>
        <v>1</v>
      </c>
      <c r="AN118" s="17" t="str">
        <f t="shared" si="8"/>
        <v>0</v>
      </c>
      <c r="AO118" s="17" t="str">
        <f t="shared" si="8"/>
        <v>0</v>
      </c>
      <c r="AP118">
        <v>111</v>
      </c>
      <c r="AR118">
        <f>COUNTIF(AM97:AM120,0)</f>
        <v>2</v>
      </c>
      <c r="AS118">
        <f t="shared" ref="AS118:AT118" si="12">COUNTIF(AN97:AN120,0)</f>
        <v>17</v>
      </c>
      <c r="AT118">
        <f t="shared" si="12"/>
        <v>20</v>
      </c>
      <c r="AU118" s="76" t="s">
        <v>724</v>
      </c>
      <c r="AV118" s="76" t="s">
        <v>725</v>
      </c>
      <c r="AW118" s="76" t="s">
        <v>726</v>
      </c>
      <c r="AX118" s="75" t="s">
        <v>727</v>
      </c>
    </row>
    <row r="119" spans="1:50" ht="11.65" customHeight="1" x14ac:dyDescent="0.2">
      <c r="A119" s="5">
        <v>23</v>
      </c>
      <c r="B119" s="84">
        <v>1203</v>
      </c>
      <c r="C119" s="85"/>
      <c r="D119" s="86" t="s">
        <v>191</v>
      </c>
      <c r="E119" s="87"/>
      <c r="F119" s="84">
        <v>1203</v>
      </c>
      <c r="G119" s="85"/>
      <c r="H119" s="84">
        <v>1</v>
      </c>
      <c r="I119" s="85"/>
      <c r="J119" s="84">
        <v>12</v>
      </c>
      <c r="K119" s="85"/>
      <c r="L119" s="81" t="s">
        <v>786</v>
      </c>
      <c r="M119" s="81" t="s">
        <v>333</v>
      </c>
      <c r="N119" s="88" t="s">
        <v>157</v>
      </c>
      <c r="O119" s="89"/>
      <c r="P119" s="88" t="s">
        <v>787</v>
      </c>
      <c r="Q119" s="89"/>
      <c r="R119" s="88" t="s">
        <v>788</v>
      </c>
      <c r="S119" s="89"/>
      <c r="T119" s="90" t="s">
        <v>789</v>
      </c>
      <c r="U119" s="91"/>
      <c r="V119" s="82" t="s">
        <v>201</v>
      </c>
      <c r="W119" s="92">
        <v>5</v>
      </c>
      <c r="X119" s="93"/>
      <c r="Y119" s="80">
        <v>3</v>
      </c>
      <c r="Z119" s="25"/>
      <c r="AA119" s="17" t="str">
        <f t="shared" si="2"/>
        <v>-</v>
      </c>
      <c r="AB119" s="17" t="str">
        <f t="shared" si="11"/>
        <v>+</v>
      </c>
      <c r="AC119" s="17" t="str">
        <f t="shared" si="11"/>
        <v>+</v>
      </c>
      <c r="AD119" s="17" t="str">
        <f t="shared" si="11"/>
        <v>-</v>
      </c>
      <c r="AE119" s="17" t="str">
        <f t="shared" si="11"/>
        <v>-</v>
      </c>
      <c r="AF119" s="17" t="str">
        <f t="shared" si="11"/>
        <v>-</v>
      </c>
      <c r="AG119" s="17" t="str">
        <f t="shared" si="11"/>
        <v>+</v>
      </c>
      <c r="AH119" s="17" t="str">
        <f t="shared" si="11"/>
        <v>-</v>
      </c>
      <c r="AI119" s="17" t="str">
        <f t="shared" si="11"/>
        <v>-</v>
      </c>
      <c r="AJ119" s="17" t="str">
        <f t="shared" si="11"/>
        <v>+</v>
      </c>
      <c r="AK119" s="17" t="str">
        <f t="shared" si="11"/>
        <v>-</v>
      </c>
      <c r="AL119" s="17" t="str">
        <f t="shared" si="11"/>
        <v>+</v>
      </c>
      <c r="AM119" s="17" t="str">
        <f t="shared" si="8"/>
        <v>0</v>
      </c>
      <c r="AN119" s="17" t="str">
        <f t="shared" si="8"/>
        <v>0</v>
      </c>
      <c r="AO119" s="17" t="str">
        <f t="shared" si="8"/>
        <v>0</v>
      </c>
      <c r="AP119">
        <v>112</v>
      </c>
      <c r="AU119" s="76"/>
      <c r="AV119" s="76"/>
      <c r="AW119" s="76"/>
      <c r="AX119" s="75"/>
    </row>
    <row r="120" spans="1:50" ht="11.65" customHeight="1" x14ac:dyDescent="0.2">
      <c r="A120" s="5">
        <v>24</v>
      </c>
      <c r="B120" s="84">
        <v>1203</v>
      </c>
      <c r="C120" s="85"/>
      <c r="D120" s="86" t="s">
        <v>191</v>
      </c>
      <c r="E120" s="87"/>
      <c r="F120" s="84">
        <v>1203</v>
      </c>
      <c r="G120" s="85"/>
      <c r="H120" s="84">
        <v>9</v>
      </c>
      <c r="I120" s="85"/>
      <c r="J120" s="84">
        <v>12</v>
      </c>
      <c r="K120" s="85"/>
      <c r="L120" s="10" t="s">
        <v>276</v>
      </c>
      <c r="M120" s="10" t="s">
        <v>77</v>
      </c>
      <c r="N120" s="88" t="s">
        <v>111</v>
      </c>
      <c r="O120" s="89"/>
      <c r="P120" s="88" t="s">
        <v>21</v>
      </c>
      <c r="Q120" s="89"/>
      <c r="R120" s="88" t="s">
        <v>277</v>
      </c>
      <c r="S120" s="89"/>
      <c r="T120" s="90" t="s">
        <v>278</v>
      </c>
      <c r="U120" s="91"/>
      <c r="V120" s="11" t="s">
        <v>37</v>
      </c>
      <c r="W120" s="92">
        <v>9</v>
      </c>
      <c r="X120" s="93"/>
      <c r="Y120" s="12">
        <v>3</v>
      </c>
      <c r="Z120" s="27">
        <f>AVERAGE(W97:X120)</f>
        <v>8.375</v>
      </c>
      <c r="AA120" s="17" t="str">
        <f t="shared" si="2"/>
        <v>+</v>
      </c>
      <c r="AB120" s="17" t="str">
        <f t="shared" si="11"/>
        <v>+</v>
      </c>
      <c r="AC120" s="17" t="str">
        <f t="shared" si="11"/>
        <v>-</v>
      </c>
      <c r="AD120" s="17" t="str">
        <f t="shared" si="11"/>
        <v>-</v>
      </c>
      <c r="AE120" s="17" t="str">
        <f t="shared" si="11"/>
        <v>+</v>
      </c>
      <c r="AF120" s="17" t="str">
        <f t="shared" si="11"/>
        <v>+</v>
      </c>
      <c r="AG120" s="17" t="str">
        <f t="shared" si="11"/>
        <v>+</v>
      </c>
      <c r="AH120" s="17" t="str">
        <f t="shared" si="11"/>
        <v>-</v>
      </c>
      <c r="AI120" s="17" t="str">
        <f t="shared" si="11"/>
        <v>-</v>
      </c>
      <c r="AJ120" s="17" t="str">
        <f t="shared" si="11"/>
        <v>+</v>
      </c>
      <c r="AK120" s="17" t="str">
        <f t="shared" si="11"/>
        <v>+</v>
      </c>
      <c r="AL120" s="17" t="str">
        <f t="shared" si="11"/>
        <v>+</v>
      </c>
      <c r="AM120" s="17" t="str">
        <f t="shared" si="8"/>
        <v>1</v>
      </c>
      <c r="AN120" s="17" t="str">
        <f t="shared" si="8"/>
        <v>0</v>
      </c>
      <c r="AO120" s="17" t="str">
        <f t="shared" si="8"/>
        <v>0</v>
      </c>
      <c r="AP120">
        <v>113</v>
      </c>
      <c r="AR120">
        <v>22</v>
      </c>
      <c r="AS120">
        <v>7</v>
      </c>
      <c r="AT120">
        <v>4</v>
      </c>
      <c r="AU120">
        <f>COUNTIF(Y97:Y120,5)</f>
        <v>2</v>
      </c>
      <c r="AV120">
        <f>COUNTIF(Y97:Y120,4)</f>
        <v>4</v>
      </c>
      <c r="AW120">
        <f>COUNTIF(Y97:Y120,3)</f>
        <v>18</v>
      </c>
      <c r="AX120">
        <f>COUNTIF(Y97:Y120,2)</f>
        <v>0</v>
      </c>
    </row>
    <row r="121" spans="1:50" ht="11.65" customHeight="1" x14ac:dyDescent="0.2">
      <c r="A121" s="5">
        <v>1</v>
      </c>
      <c r="B121" s="84">
        <v>1204</v>
      </c>
      <c r="C121" s="85"/>
      <c r="D121" s="86" t="s">
        <v>17</v>
      </c>
      <c r="E121" s="87"/>
      <c r="F121" s="84">
        <v>1205</v>
      </c>
      <c r="G121" s="85"/>
      <c r="H121" s="84">
        <v>6</v>
      </c>
      <c r="I121" s="85"/>
      <c r="J121" s="84">
        <v>12</v>
      </c>
      <c r="K121" s="85"/>
      <c r="L121" s="10" t="s">
        <v>279</v>
      </c>
      <c r="M121" s="10" t="s">
        <v>280</v>
      </c>
      <c r="N121" s="88" t="s">
        <v>281</v>
      </c>
      <c r="O121" s="89"/>
      <c r="P121" s="88" t="s">
        <v>21</v>
      </c>
      <c r="Q121" s="89"/>
      <c r="R121" s="88" t="s">
        <v>282</v>
      </c>
      <c r="S121" s="89"/>
      <c r="T121" s="90" t="s">
        <v>150</v>
      </c>
      <c r="U121" s="91"/>
      <c r="V121" s="11" t="s">
        <v>59</v>
      </c>
      <c r="W121" s="92">
        <v>18</v>
      </c>
      <c r="X121" s="93"/>
      <c r="Y121" s="12">
        <v>5</v>
      </c>
      <c r="AA121" s="17" t="str">
        <f t="shared" si="2"/>
        <v>+</v>
      </c>
      <c r="AB121" s="17" t="str">
        <f t="shared" si="11"/>
        <v>+</v>
      </c>
      <c r="AC121" s="17" t="str">
        <f t="shared" si="11"/>
        <v>+</v>
      </c>
      <c r="AD121" s="17" t="str">
        <f t="shared" si="11"/>
        <v>+</v>
      </c>
      <c r="AE121" s="17" t="str">
        <f t="shared" si="11"/>
        <v>+</v>
      </c>
      <c r="AF121" s="17" t="str">
        <f t="shared" si="11"/>
        <v>+</v>
      </c>
      <c r="AG121" s="17" t="str">
        <f t="shared" si="11"/>
        <v>+</v>
      </c>
      <c r="AH121" s="17" t="str">
        <f t="shared" si="11"/>
        <v>+</v>
      </c>
      <c r="AI121" s="17" t="str">
        <f t="shared" si="11"/>
        <v>+</v>
      </c>
      <c r="AJ121" s="17" t="str">
        <f t="shared" si="11"/>
        <v>+</v>
      </c>
      <c r="AK121" s="17" t="str">
        <f t="shared" si="11"/>
        <v>+</v>
      </c>
      <c r="AL121" s="17" t="str">
        <f t="shared" si="11"/>
        <v>-</v>
      </c>
      <c r="AM121" s="17" t="str">
        <f t="shared" si="8"/>
        <v>2</v>
      </c>
      <c r="AN121" s="17" t="str">
        <f t="shared" si="8"/>
        <v>3</v>
      </c>
      <c r="AO121" s="17" t="str">
        <f t="shared" si="8"/>
        <v>2</v>
      </c>
      <c r="AP121">
        <v>114</v>
      </c>
    </row>
    <row r="122" spans="1:50" ht="10.9" customHeight="1" x14ac:dyDescent="0.2">
      <c r="A122" s="5">
        <v>2</v>
      </c>
      <c r="B122" s="84">
        <v>1204</v>
      </c>
      <c r="C122" s="85"/>
      <c r="D122" s="86" t="s">
        <v>17</v>
      </c>
      <c r="E122" s="87"/>
      <c r="F122" s="84">
        <v>1205</v>
      </c>
      <c r="G122" s="85"/>
      <c r="H122" s="84">
        <v>7</v>
      </c>
      <c r="I122" s="85"/>
      <c r="J122" s="84">
        <v>12</v>
      </c>
      <c r="K122" s="85"/>
      <c r="L122" s="10" t="s">
        <v>283</v>
      </c>
      <c r="M122" s="10" t="s">
        <v>284</v>
      </c>
      <c r="N122" s="88" t="s">
        <v>62</v>
      </c>
      <c r="O122" s="89"/>
      <c r="P122" s="88" t="s">
        <v>21</v>
      </c>
      <c r="Q122" s="89"/>
      <c r="R122" s="88" t="s">
        <v>285</v>
      </c>
      <c r="S122" s="89"/>
      <c r="T122" s="90" t="s">
        <v>286</v>
      </c>
      <c r="U122" s="91"/>
      <c r="V122" s="11" t="s">
        <v>59</v>
      </c>
      <c r="W122" s="92">
        <v>17</v>
      </c>
      <c r="X122" s="93"/>
      <c r="Y122" s="12">
        <v>5</v>
      </c>
      <c r="AA122" s="17" t="str">
        <f t="shared" si="2"/>
        <v>+</v>
      </c>
      <c r="AB122" s="17" t="str">
        <f t="shared" si="11"/>
        <v>+</v>
      </c>
      <c r="AC122" s="17" t="str">
        <f t="shared" si="11"/>
        <v>+</v>
      </c>
      <c r="AD122" s="17" t="str">
        <f t="shared" si="11"/>
        <v>+</v>
      </c>
      <c r="AE122" s="17" t="str">
        <f t="shared" si="11"/>
        <v>+</v>
      </c>
      <c r="AF122" s="17" t="str">
        <f t="shared" si="11"/>
        <v>+</v>
      </c>
      <c r="AG122" s="17" t="str">
        <f t="shared" si="11"/>
        <v>+</v>
      </c>
      <c r="AH122" s="17" t="str">
        <f t="shared" si="11"/>
        <v>+</v>
      </c>
      <c r="AI122" s="17" t="str">
        <f t="shared" si="11"/>
        <v>-</v>
      </c>
      <c r="AJ122" s="17" t="str">
        <f t="shared" si="11"/>
        <v>-</v>
      </c>
      <c r="AK122" s="17" t="str">
        <f t="shared" si="11"/>
        <v>+</v>
      </c>
      <c r="AL122" s="17" t="str">
        <f t="shared" si="11"/>
        <v>+</v>
      </c>
      <c r="AM122" s="17" t="str">
        <f t="shared" si="8"/>
        <v>2</v>
      </c>
      <c r="AN122" s="17" t="str">
        <f t="shared" si="8"/>
        <v>3</v>
      </c>
      <c r="AO122" s="17" t="str">
        <f t="shared" si="8"/>
        <v>2</v>
      </c>
      <c r="AP122">
        <v>115</v>
      </c>
    </row>
    <row r="123" spans="1:50" ht="11.65" customHeight="1" x14ac:dyDescent="0.2">
      <c r="A123" s="5">
        <v>3</v>
      </c>
      <c r="B123" s="84">
        <v>1204</v>
      </c>
      <c r="C123" s="85"/>
      <c r="D123" s="86" t="s">
        <v>17</v>
      </c>
      <c r="E123" s="87"/>
      <c r="F123" s="84">
        <v>1205</v>
      </c>
      <c r="G123" s="85"/>
      <c r="H123" s="84">
        <v>1</v>
      </c>
      <c r="I123" s="85"/>
      <c r="J123" s="84">
        <v>12</v>
      </c>
      <c r="K123" s="85"/>
      <c r="L123" s="10" t="s">
        <v>287</v>
      </c>
      <c r="M123" s="10" t="s">
        <v>77</v>
      </c>
      <c r="N123" s="88" t="s">
        <v>62</v>
      </c>
      <c r="O123" s="89"/>
      <c r="P123" s="88" t="s">
        <v>21</v>
      </c>
      <c r="Q123" s="89"/>
      <c r="R123" s="88" t="s">
        <v>288</v>
      </c>
      <c r="S123" s="89"/>
      <c r="T123" s="90" t="s">
        <v>289</v>
      </c>
      <c r="U123" s="91"/>
      <c r="V123" s="11" t="s">
        <v>59</v>
      </c>
      <c r="W123" s="92">
        <v>16</v>
      </c>
      <c r="X123" s="93"/>
      <c r="Y123" s="12">
        <v>5</v>
      </c>
      <c r="AA123" s="17" t="str">
        <f t="shared" si="2"/>
        <v>+</v>
      </c>
      <c r="AB123" s="17" t="str">
        <f t="shared" si="11"/>
        <v>-</v>
      </c>
      <c r="AC123" s="17" t="str">
        <f t="shared" si="11"/>
        <v>+</v>
      </c>
      <c r="AD123" s="17" t="str">
        <f t="shared" si="11"/>
        <v>-</v>
      </c>
      <c r="AE123" s="17" t="str">
        <f t="shared" si="11"/>
        <v>+</v>
      </c>
      <c r="AF123" s="17" t="str">
        <f t="shared" si="11"/>
        <v>-</v>
      </c>
      <c r="AG123" s="17" t="str">
        <f t="shared" si="11"/>
        <v>+</v>
      </c>
      <c r="AH123" s="17" t="str">
        <f t="shared" si="11"/>
        <v>+</v>
      </c>
      <c r="AI123" s="17" t="str">
        <f t="shared" si="11"/>
        <v>+</v>
      </c>
      <c r="AJ123" s="17" t="str">
        <f t="shared" si="11"/>
        <v>+</v>
      </c>
      <c r="AK123" s="17" t="str">
        <f t="shared" si="11"/>
        <v>+</v>
      </c>
      <c r="AL123" s="17" t="str">
        <f t="shared" si="11"/>
        <v>+</v>
      </c>
      <c r="AM123" s="17" t="str">
        <f t="shared" si="8"/>
        <v>2</v>
      </c>
      <c r="AN123" s="17" t="str">
        <f t="shared" si="8"/>
        <v>3</v>
      </c>
      <c r="AO123" s="17" t="str">
        <f t="shared" si="8"/>
        <v>2</v>
      </c>
      <c r="AP123">
        <v>116</v>
      </c>
    </row>
    <row r="124" spans="1:50" ht="11.65" customHeight="1" x14ac:dyDescent="0.2">
      <c r="A124" s="5">
        <v>4</v>
      </c>
      <c r="B124" s="84">
        <v>1204</v>
      </c>
      <c r="C124" s="85"/>
      <c r="D124" s="86" t="s">
        <v>31</v>
      </c>
      <c r="E124" s="87"/>
      <c r="F124" s="84">
        <v>1205</v>
      </c>
      <c r="G124" s="85"/>
      <c r="H124" s="84">
        <v>2</v>
      </c>
      <c r="I124" s="85"/>
      <c r="J124" s="84">
        <v>12</v>
      </c>
      <c r="K124" s="85"/>
      <c r="L124" s="10" t="s">
        <v>142</v>
      </c>
      <c r="M124" s="10" t="s">
        <v>290</v>
      </c>
      <c r="N124" s="88" t="s">
        <v>27</v>
      </c>
      <c r="O124" s="89"/>
      <c r="P124" s="88" t="s">
        <v>21</v>
      </c>
      <c r="Q124" s="89"/>
      <c r="R124" s="88" t="s">
        <v>291</v>
      </c>
      <c r="S124" s="89"/>
      <c r="T124" s="90" t="s">
        <v>292</v>
      </c>
      <c r="U124" s="91"/>
      <c r="V124" s="11" t="s">
        <v>59</v>
      </c>
      <c r="W124" s="92">
        <v>15</v>
      </c>
      <c r="X124" s="93"/>
      <c r="Y124" s="12">
        <v>4</v>
      </c>
      <c r="AA124" s="17" t="str">
        <f t="shared" si="2"/>
        <v>+</v>
      </c>
      <c r="AB124" s="17" t="str">
        <f t="shared" si="11"/>
        <v>+</v>
      </c>
      <c r="AC124" s="17" t="str">
        <f t="shared" si="11"/>
        <v>+</v>
      </c>
      <c r="AD124" s="17" t="str">
        <f t="shared" si="11"/>
        <v>-</v>
      </c>
      <c r="AE124" s="17" t="str">
        <f t="shared" si="11"/>
        <v>+</v>
      </c>
      <c r="AF124" s="17" t="str">
        <f t="shared" si="11"/>
        <v>-</v>
      </c>
      <c r="AG124" s="17" t="str">
        <f t="shared" si="11"/>
        <v>+</v>
      </c>
      <c r="AH124" s="17" t="str">
        <f t="shared" si="11"/>
        <v>-</v>
      </c>
      <c r="AI124" s="17" t="str">
        <f t="shared" si="11"/>
        <v>-</v>
      </c>
      <c r="AJ124" s="17" t="str">
        <f t="shared" si="11"/>
        <v>+</v>
      </c>
      <c r="AK124" s="17" t="str">
        <f t="shared" si="11"/>
        <v>+</v>
      </c>
      <c r="AL124" s="17" t="str">
        <f t="shared" si="11"/>
        <v>+</v>
      </c>
      <c r="AM124" s="17" t="str">
        <f t="shared" si="8"/>
        <v>2</v>
      </c>
      <c r="AN124" s="17" t="str">
        <f t="shared" si="8"/>
        <v>3</v>
      </c>
      <c r="AO124" s="17" t="str">
        <f t="shared" si="8"/>
        <v>2</v>
      </c>
      <c r="AP124">
        <v>117</v>
      </c>
    </row>
    <row r="125" spans="1:50" ht="11.65" customHeight="1" x14ac:dyDescent="0.2">
      <c r="A125" s="5">
        <v>5</v>
      </c>
      <c r="B125" s="84">
        <v>1204</v>
      </c>
      <c r="C125" s="85"/>
      <c r="D125" s="86" t="s">
        <v>31</v>
      </c>
      <c r="E125" s="87"/>
      <c r="F125" s="84">
        <v>1205</v>
      </c>
      <c r="G125" s="85"/>
      <c r="H125" s="84">
        <v>2</v>
      </c>
      <c r="I125" s="85"/>
      <c r="J125" s="84">
        <v>12</v>
      </c>
      <c r="K125" s="85"/>
      <c r="L125" s="10" t="s">
        <v>240</v>
      </c>
      <c r="M125" s="10" t="s">
        <v>293</v>
      </c>
      <c r="N125" s="88" t="s">
        <v>211</v>
      </c>
      <c r="O125" s="89"/>
      <c r="P125" s="88" t="s">
        <v>139</v>
      </c>
      <c r="Q125" s="89"/>
      <c r="R125" s="88" t="s">
        <v>294</v>
      </c>
      <c r="S125" s="89"/>
      <c r="T125" s="90" t="s">
        <v>295</v>
      </c>
      <c r="U125" s="91"/>
      <c r="V125" s="11" t="s">
        <v>170</v>
      </c>
      <c r="W125" s="92">
        <v>12</v>
      </c>
      <c r="X125" s="93"/>
      <c r="Y125" s="12">
        <v>4</v>
      </c>
      <c r="AA125" s="17" t="str">
        <f t="shared" si="2"/>
        <v>-</v>
      </c>
      <c r="AB125" s="17" t="str">
        <f t="shared" ref="AB125:AL125" si="13">RIGHT((LEFT($T125,AB$7+1)))</f>
        <v>+</v>
      </c>
      <c r="AC125" s="17" t="str">
        <f t="shared" si="13"/>
        <v>+</v>
      </c>
      <c r="AD125" s="17" t="str">
        <f t="shared" si="13"/>
        <v>-</v>
      </c>
      <c r="AE125" s="17" t="str">
        <f t="shared" si="13"/>
        <v>+</v>
      </c>
      <c r="AF125" s="17" t="str">
        <f t="shared" si="13"/>
        <v>-</v>
      </c>
      <c r="AG125" s="17" t="str">
        <f t="shared" si="13"/>
        <v>-</v>
      </c>
      <c r="AH125" s="17" t="str">
        <f t="shared" si="13"/>
        <v>+</v>
      </c>
      <c r="AI125" s="17" t="str">
        <f t="shared" si="13"/>
        <v>-</v>
      </c>
      <c r="AJ125" s="17" t="str">
        <f t="shared" si="13"/>
        <v>+</v>
      </c>
      <c r="AK125" s="17" t="str">
        <f t="shared" si="13"/>
        <v>+</v>
      </c>
      <c r="AL125" s="17" t="str">
        <f t="shared" si="13"/>
        <v>-</v>
      </c>
      <c r="AM125" s="17" t="str">
        <f t="shared" si="8"/>
        <v>2</v>
      </c>
      <c r="AN125" s="17" t="str">
        <f t="shared" si="8"/>
        <v>2</v>
      </c>
      <c r="AO125" s="17" t="str">
        <f t="shared" si="8"/>
        <v>2</v>
      </c>
      <c r="AP125">
        <v>118</v>
      </c>
    </row>
    <row r="126" spans="1:50" ht="10.9" customHeight="1" x14ac:dyDescent="0.2">
      <c r="A126" s="5">
        <v>6</v>
      </c>
      <c r="B126" s="84">
        <v>1204</v>
      </c>
      <c r="C126" s="85"/>
      <c r="D126" s="86" t="s">
        <v>17</v>
      </c>
      <c r="E126" s="87"/>
      <c r="F126" s="84">
        <v>1205</v>
      </c>
      <c r="G126" s="85"/>
      <c r="H126" s="84">
        <v>1</v>
      </c>
      <c r="I126" s="85"/>
      <c r="J126" s="84">
        <v>12</v>
      </c>
      <c r="K126" s="85"/>
      <c r="L126" s="10" t="s">
        <v>296</v>
      </c>
      <c r="M126" s="10" t="s">
        <v>153</v>
      </c>
      <c r="N126" s="88" t="s">
        <v>297</v>
      </c>
      <c r="O126" s="89"/>
      <c r="P126" s="88" t="s">
        <v>21</v>
      </c>
      <c r="Q126" s="89"/>
      <c r="R126" s="88" t="s">
        <v>298</v>
      </c>
      <c r="S126" s="89"/>
      <c r="T126" s="90" t="s">
        <v>299</v>
      </c>
      <c r="U126" s="91"/>
      <c r="V126" s="11" t="s">
        <v>59</v>
      </c>
      <c r="W126" s="92">
        <v>12</v>
      </c>
      <c r="X126" s="93"/>
      <c r="Y126" s="12">
        <v>4</v>
      </c>
      <c r="AA126" s="17" t="str">
        <f t="shared" ref="AA126:AL206" si="14">RIGHT((LEFT($T126,AA$7+1)))</f>
        <v>+</v>
      </c>
      <c r="AB126" s="17" t="str">
        <f t="shared" si="14"/>
        <v>+</v>
      </c>
      <c r="AC126" s="17" t="str">
        <f t="shared" si="14"/>
        <v>-</v>
      </c>
      <c r="AD126" s="17" t="str">
        <f t="shared" si="14"/>
        <v>+</v>
      </c>
      <c r="AE126" s="17" t="str">
        <f t="shared" si="14"/>
        <v>+</v>
      </c>
      <c r="AF126" s="17" t="str">
        <f t="shared" si="14"/>
        <v>-</v>
      </c>
      <c r="AG126" s="17" t="str">
        <f t="shared" si="14"/>
        <v>-</v>
      </c>
      <c r="AH126" s="17" t="str">
        <f t="shared" si="14"/>
        <v>-</v>
      </c>
      <c r="AI126" s="17" t="str">
        <f t="shared" si="14"/>
        <v>-</v>
      </c>
      <c r="AJ126" s="17" t="str">
        <f t="shared" si="14"/>
        <v>+</v>
      </c>
      <c r="AK126" s="17" t="str">
        <f t="shared" si="14"/>
        <v>-</v>
      </c>
      <c r="AL126" s="17" t="str">
        <f t="shared" si="14"/>
        <v>-</v>
      </c>
      <c r="AM126" s="17" t="str">
        <f t="shared" ref="AM126:AO167" si="15">RIGHT((LEFT($V126,AM$7+1)))</f>
        <v>2</v>
      </c>
      <c r="AN126" s="17" t="str">
        <f t="shared" si="15"/>
        <v>3</v>
      </c>
      <c r="AO126" s="17" t="str">
        <f t="shared" si="15"/>
        <v>2</v>
      </c>
      <c r="AP126">
        <v>119</v>
      </c>
    </row>
    <row r="127" spans="1:50" ht="11.65" customHeight="1" x14ac:dyDescent="0.2">
      <c r="A127" s="5">
        <v>7</v>
      </c>
      <c r="B127" s="84">
        <v>1204</v>
      </c>
      <c r="C127" s="85"/>
      <c r="D127" s="86" t="s">
        <v>17</v>
      </c>
      <c r="E127" s="87"/>
      <c r="F127" s="84">
        <v>1205</v>
      </c>
      <c r="G127" s="85"/>
      <c r="H127" s="84">
        <v>2</v>
      </c>
      <c r="I127" s="85"/>
      <c r="J127" s="84">
        <v>12</v>
      </c>
      <c r="K127" s="85"/>
      <c r="L127" s="10" t="s">
        <v>300</v>
      </c>
      <c r="M127" s="10" t="s">
        <v>301</v>
      </c>
      <c r="N127" s="88" t="s">
        <v>107</v>
      </c>
      <c r="O127" s="89"/>
      <c r="P127" s="88" t="s">
        <v>21</v>
      </c>
      <c r="Q127" s="89"/>
      <c r="R127" s="88" t="s">
        <v>302</v>
      </c>
      <c r="S127" s="89"/>
      <c r="T127" s="90" t="s">
        <v>176</v>
      </c>
      <c r="U127" s="91"/>
      <c r="V127" s="11" t="s">
        <v>53</v>
      </c>
      <c r="W127" s="92">
        <v>17</v>
      </c>
      <c r="X127" s="93"/>
      <c r="Y127" s="12">
        <v>5</v>
      </c>
      <c r="AA127" s="17" t="str">
        <f t="shared" si="14"/>
        <v>+</v>
      </c>
      <c r="AB127" s="17" t="str">
        <f t="shared" si="14"/>
        <v>+</v>
      </c>
      <c r="AC127" s="17" t="str">
        <f t="shared" si="14"/>
        <v>+</v>
      </c>
      <c r="AD127" s="17" t="str">
        <f t="shared" si="14"/>
        <v>+</v>
      </c>
      <c r="AE127" s="17" t="str">
        <f t="shared" si="14"/>
        <v>+</v>
      </c>
      <c r="AF127" s="17" t="str">
        <f t="shared" si="14"/>
        <v>+</v>
      </c>
      <c r="AG127" s="17" t="str">
        <f t="shared" si="14"/>
        <v>+</v>
      </c>
      <c r="AH127" s="17" t="str">
        <f t="shared" si="14"/>
        <v>+</v>
      </c>
      <c r="AI127" s="17" t="str">
        <f t="shared" si="14"/>
        <v>+</v>
      </c>
      <c r="AJ127" s="17" t="str">
        <f t="shared" si="14"/>
        <v>+</v>
      </c>
      <c r="AK127" s="17" t="str">
        <f t="shared" si="14"/>
        <v>+</v>
      </c>
      <c r="AL127" s="17" t="str">
        <f t="shared" si="14"/>
        <v>+</v>
      </c>
      <c r="AM127" s="17" t="str">
        <f t="shared" si="15"/>
        <v>1</v>
      </c>
      <c r="AN127" s="17" t="str">
        <f t="shared" si="15"/>
        <v>2</v>
      </c>
      <c r="AO127" s="17" t="str">
        <f t="shared" si="15"/>
        <v>2</v>
      </c>
      <c r="AP127">
        <v>120</v>
      </c>
    </row>
    <row r="128" spans="1:50" ht="11.65" customHeight="1" x14ac:dyDescent="0.2">
      <c r="A128" s="5">
        <v>8</v>
      </c>
      <c r="B128" s="84">
        <v>1204</v>
      </c>
      <c r="C128" s="85"/>
      <c r="D128" s="86" t="s">
        <v>17</v>
      </c>
      <c r="E128" s="87"/>
      <c r="F128" s="84">
        <v>1205</v>
      </c>
      <c r="G128" s="85"/>
      <c r="H128" s="84">
        <v>1</v>
      </c>
      <c r="I128" s="85"/>
      <c r="J128" s="84">
        <v>12</v>
      </c>
      <c r="K128" s="85"/>
      <c r="L128" s="10" t="s">
        <v>100</v>
      </c>
      <c r="M128" s="10" t="s">
        <v>303</v>
      </c>
      <c r="N128" s="88" t="s">
        <v>304</v>
      </c>
      <c r="O128" s="89"/>
      <c r="P128" s="88" t="s">
        <v>21</v>
      </c>
      <c r="Q128" s="89"/>
      <c r="R128" s="88" t="s">
        <v>305</v>
      </c>
      <c r="S128" s="89"/>
      <c r="T128" s="90" t="s">
        <v>306</v>
      </c>
      <c r="U128" s="91"/>
      <c r="V128" s="11" t="s">
        <v>151</v>
      </c>
      <c r="W128" s="92">
        <v>9</v>
      </c>
      <c r="X128" s="93"/>
      <c r="Y128" s="12">
        <v>3</v>
      </c>
      <c r="AA128" s="17" t="str">
        <f t="shared" si="14"/>
        <v>-</v>
      </c>
      <c r="AB128" s="17" t="str">
        <f t="shared" si="14"/>
        <v>+</v>
      </c>
      <c r="AC128" s="17" t="str">
        <f t="shared" si="14"/>
        <v>-</v>
      </c>
      <c r="AD128" s="17" t="str">
        <f t="shared" si="14"/>
        <v>-</v>
      </c>
      <c r="AE128" s="17" t="str">
        <f t="shared" si="14"/>
        <v>-</v>
      </c>
      <c r="AF128" s="17" t="str">
        <f t="shared" si="14"/>
        <v>-</v>
      </c>
      <c r="AG128" s="17" t="str">
        <f t="shared" si="14"/>
        <v>+</v>
      </c>
      <c r="AH128" s="17" t="str">
        <f t="shared" si="14"/>
        <v>-</v>
      </c>
      <c r="AI128" s="17" t="str">
        <f t="shared" si="14"/>
        <v>-</v>
      </c>
      <c r="AJ128" s="17" t="str">
        <f t="shared" si="14"/>
        <v>+</v>
      </c>
      <c r="AK128" s="17" t="str">
        <f t="shared" si="14"/>
        <v>+</v>
      </c>
      <c r="AL128" s="17" t="str">
        <f t="shared" si="14"/>
        <v>-</v>
      </c>
      <c r="AM128" s="17" t="str">
        <f t="shared" si="15"/>
        <v>2</v>
      </c>
      <c r="AN128" s="17" t="str">
        <f t="shared" si="15"/>
        <v>3</v>
      </c>
      <c r="AO128" s="17" t="str">
        <f t="shared" si="15"/>
        <v>0</v>
      </c>
      <c r="AP128">
        <v>121</v>
      </c>
    </row>
    <row r="129" spans="1:50" ht="11.65" customHeight="1" x14ac:dyDescent="0.2">
      <c r="A129" s="5">
        <v>9</v>
      </c>
      <c r="B129" s="84">
        <v>1204</v>
      </c>
      <c r="C129" s="85"/>
      <c r="D129" s="86" t="s">
        <v>17</v>
      </c>
      <c r="E129" s="87"/>
      <c r="F129" s="84">
        <v>1205</v>
      </c>
      <c r="G129" s="85"/>
      <c r="H129" s="84">
        <v>1</v>
      </c>
      <c r="I129" s="85"/>
      <c r="J129" s="84">
        <v>12</v>
      </c>
      <c r="K129" s="85"/>
      <c r="L129" s="10" t="s">
        <v>307</v>
      </c>
      <c r="M129" s="10" t="s">
        <v>284</v>
      </c>
      <c r="N129" s="88" t="s">
        <v>198</v>
      </c>
      <c r="O129" s="89"/>
      <c r="P129" s="88" t="s">
        <v>21</v>
      </c>
      <c r="Q129" s="89"/>
      <c r="R129" s="88" t="s">
        <v>308</v>
      </c>
      <c r="S129" s="89"/>
      <c r="T129" s="90" t="s">
        <v>113</v>
      </c>
      <c r="U129" s="91"/>
      <c r="V129" s="11" t="s">
        <v>59</v>
      </c>
      <c r="W129" s="92">
        <v>18</v>
      </c>
      <c r="X129" s="93"/>
      <c r="Y129" s="12">
        <v>5</v>
      </c>
      <c r="AA129" s="17" t="str">
        <f t="shared" si="14"/>
        <v>+</v>
      </c>
      <c r="AB129" s="17" t="str">
        <f t="shared" si="14"/>
        <v>+</v>
      </c>
      <c r="AC129" s="17" t="str">
        <f t="shared" si="14"/>
        <v>+</v>
      </c>
      <c r="AD129" s="17" t="str">
        <f t="shared" si="14"/>
        <v>+</v>
      </c>
      <c r="AE129" s="17" t="str">
        <f t="shared" si="14"/>
        <v>+</v>
      </c>
      <c r="AF129" s="17" t="str">
        <f t="shared" si="14"/>
        <v>+</v>
      </c>
      <c r="AG129" s="17" t="str">
        <f t="shared" si="14"/>
        <v>+</v>
      </c>
      <c r="AH129" s="17" t="str">
        <f t="shared" si="14"/>
        <v>+</v>
      </c>
      <c r="AI129" s="17" t="str">
        <f t="shared" si="14"/>
        <v>+</v>
      </c>
      <c r="AJ129" s="17" t="str">
        <f t="shared" si="14"/>
        <v>-</v>
      </c>
      <c r="AK129" s="17" t="str">
        <f t="shared" si="14"/>
        <v>+</v>
      </c>
      <c r="AL129" s="17" t="str">
        <f t="shared" si="14"/>
        <v>+</v>
      </c>
      <c r="AM129" s="17" t="str">
        <f t="shared" si="15"/>
        <v>2</v>
      </c>
      <c r="AN129" s="17" t="str">
        <f t="shared" si="15"/>
        <v>3</v>
      </c>
      <c r="AO129" s="17" t="str">
        <f t="shared" si="15"/>
        <v>2</v>
      </c>
      <c r="AP129">
        <v>122</v>
      </c>
    </row>
    <row r="130" spans="1:50" ht="10.9" customHeight="1" x14ac:dyDescent="0.2">
      <c r="A130" s="5">
        <v>10</v>
      </c>
      <c r="B130" s="84">
        <v>1204</v>
      </c>
      <c r="C130" s="85"/>
      <c r="D130" s="86" t="s">
        <v>17</v>
      </c>
      <c r="E130" s="87"/>
      <c r="F130" s="84">
        <v>1205</v>
      </c>
      <c r="G130" s="85"/>
      <c r="H130" s="84">
        <v>6</v>
      </c>
      <c r="I130" s="85"/>
      <c r="J130" s="84">
        <v>12</v>
      </c>
      <c r="K130" s="85"/>
      <c r="L130" s="10" t="s">
        <v>309</v>
      </c>
      <c r="M130" s="10" t="s">
        <v>310</v>
      </c>
      <c r="N130" s="88" t="s">
        <v>82</v>
      </c>
      <c r="O130" s="89"/>
      <c r="P130" s="88" t="s">
        <v>21</v>
      </c>
      <c r="Q130" s="89"/>
      <c r="R130" s="88" t="s">
        <v>311</v>
      </c>
      <c r="S130" s="89"/>
      <c r="T130" s="90" t="s">
        <v>150</v>
      </c>
      <c r="U130" s="91"/>
      <c r="V130" s="11" t="s">
        <v>59</v>
      </c>
      <c r="W130" s="92">
        <v>18</v>
      </c>
      <c r="X130" s="93"/>
      <c r="Y130" s="12">
        <v>5</v>
      </c>
      <c r="AA130" s="17" t="str">
        <f t="shared" si="14"/>
        <v>+</v>
      </c>
      <c r="AB130" s="17" t="str">
        <f t="shared" si="14"/>
        <v>+</v>
      </c>
      <c r="AC130" s="17" t="str">
        <f t="shared" si="14"/>
        <v>+</v>
      </c>
      <c r="AD130" s="17" t="str">
        <f t="shared" si="14"/>
        <v>+</v>
      </c>
      <c r="AE130" s="17" t="str">
        <f t="shared" si="14"/>
        <v>+</v>
      </c>
      <c r="AF130" s="17" t="str">
        <f t="shared" si="14"/>
        <v>+</v>
      </c>
      <c r="AG130" s="17" t="str">
        <f t="shared" si="14"/>
        <v>+</v>
      </c>
      <c r="AH130" s="17" t="str">
        <f t="shared" si="14"/>
        <v>+</v>
      </c>
      <c r="AI130" s="17" t="str">
        <f t="shared" si="14"/>
        <v>+</v>
      </c>
      <c r="AJ130" s="17" t="str">
        <f t="shared" si="14"/>
        <v>+</v>
      </c>
      <c r="AK130" s="17" t="str">
        <f t="shared" si="14"/>
        <v>+</v>
      </c>
      <c r="AL130" s="17" t="str">
        <f t="shared" si="14"/>
        <v>-</v>
      </c>
      <c r="AM130" s="17" t="str">
        <f t="shared" si="15"/>
        <v>2</v>
      </c>
      <c r="AN130" s="17" t="str">
        <f t="shared" si="15"/>
        <v>3</v>
      </c>
      <c r="AO130" s="17" t="str">
        <f t="shared" si="15"/>
        <v>2</v>
      </c>
      <c r="AP130">
        <v>123</v>
      </c>
    </row>
    <row r="131" spans="1:50" ht="10.9" customHeight="1" x14ac:dyDescent="0.2">
      <c r="A131" s="5">
        <v>11</v>
      </c>
      <c r="B131" s="84">
        <v>1204</v>
      </c>
      <c r="C131" s="85"/>
      <c r="D131" s="86" t="s">
        <v>17</v>
      </c>
      <c r="E131" s="87"/>
      <c r="F131" s="84">
        <v>1202</v>
      </c>
      <c r="G131" s="85"/>
      <c r="H131" s="84">
        <v>3</v>
      </c>
      <c r="I131" s="85"/>
      <c r="J131" s="84">
        <v>12</v>
      </c>
      <c r="K131" s="85"/>
      <c r="L131" s="14" t="s">
        <v>661</v>
      </c>
      <c r="M131" s="14" t="s">
        <v>101</v>
      </c>
      <c r="N131" s="88" t="s">
        <v>237</v>
      </c>
      <c r="O131" s="89"/>
      <c r="P131" s="88" t="s">
        <v>21</v>
      </c>
      <c r="Q131" s="89"/>
      <c r="R131" s="88" t="s">
        <v>662</v>
      </c>
      <c r="S131" s="89"/>
      <c r="T131" s="90" t="s">
        <v>663</v>
      </c>
      <c r="U131" s="91"/>
      <c r="V131" s="15" t="s">
        <v>59</v>
      </c>
      <c r="W131" s="92">
        <v>15</v>
      </c>
      <c r="X131" s="93"/>
      <c r="Y131" s="13">
        <v>4</v>
      </c>
      <c r="AA131" s="17" t="str">
        <f t="shared" ref="AA131:AL140" si="16">RIGHT((LEFT($T131,AA$7+1)))</f>
        <v>+</v>
      </c>
      <c r="AB131" s="17" t="str">
        <f t="shared" si="16"/>
        <v>+</v>
      </c>
      <c r="AC131" s="17" t="str">
        <f t="shared" si="16"/>
        <v>-</v>
      </c>
      <c r="AD131" s="17" t="str">
        <f t="shared" si="16"/>
        <v>-</v>
      </c>
      <c r="AE131" s="17" t="str">
        <f t="shared" si="16"/>
        <v>+</v>
      </c>
      <c r="AF131" s="17" t="str">
        <f t="shared" si="16"/>
        <v>+</v>
      </c>
      <c r="AG131" s="17" t="str">
        <f t="shared" si="16"/>
        <v>+</v>
      </c>
      <c r="AH131" s="17" t="str">
        <f t="shared" si="16"/>
        <v>-</v>
      </c>
      <c r="AI131" s="17" t="str">
        <f t="shared" si="16"/>
        <v>+</v>
      </c>
      <c r="AJ131" s="17" t="str">
        <f t="shared" si="16"/>
        <v>+</v>
      </c>
      <c r="AK131" s="17" t="str">
        <f t="shared" si="16"/>
        <v>+</v>
      </c>
      <c r="AL131" s="17" t="str">
        <f t="shared" si="16"/>
        <v>-</v>
      </c>
      <c r="AM131" s="17" t="str">
        <f t="shared" si="15"/>
        <v>2</v>
      </c>
      <c r="AN131" s="17" t="str">
        <f t="shared" si="15"/>
        <v>3</v>
      </c>
      <c r="AO131" s="17" t="str">
        <f t="shared" si="15"/>
        <v>2</v>
      </c>
      <c r="AP131">
        <v>124</v>
      </c>
    </row>
    <row r="132" spans="1:50" ht="10.9" customHeight="1" x14ac:dyDescent="0.2">
      <c r="A132" s="5">
        <v>12</v>
      </c>
      <c r="B132" s="84">
        <v>1204</v>
      </c>
      <c r="C132" s="85"/>
      <c r="D132" s="86" t="s">
        <v>17</v>
      </c>
      <c r="E132" s="87"/>
      <c r="F132" s="84">
        <v>1202</v>
      </c>
      <c r="G132" s="85"/>
      <c r="H132" s="84">
        <v>3</v>
      </c>
      <c r="I132" s="85"/>
      <c r="J132" s="84">
        <v>12</v>
      </c>
      <c r="K132" s="85"/>
      <c r="L132" s="14" t="s">
        <v>664</v>
      </c>
      <c r="M132" s="14" t="s">
        <v>317</v>
      </c>
      <c r="N132" s="88" t="s">
        <v>107</v>
      </c>
      <c r="O132" s="89"/>
      <c r="P132" s="88" t="s">
        <v>21</v>
      </c>
      <c r="Q132" s="89"/>
      <c r="R132" s="88" t="s">
        <v>665</v>
      </c>
      <c r="S132" s="89"/>
      <c r="T132" s="90" t="s">
        <v>666</v>
      </c>
      <c r="U132" s="91"/>
      <c r="V132" s="15" t="s">
        <v>59</v>
      </c>
      <c r="W132" s="92">
        <v>15</v>
      </c>
      <c r="X132" s="93"/>
      <c r="Y132" s="13">
        <v>4</v>
      </c>
      <c r="AA132" s="17" t="str">
        <f t="shared" si="16"/>
        <v>-</v>
      </c>
      <c r="AB132" s="17" t="str">
        <f t="shared" si="16"/>
        <v>+</v>
      </c>
      <c r="AC132" s="17" t="str">
        <f t="shared" si="16"/>
        <v>+</v>
      </c>
      <c r="AD132" s="17" t="str">
        <f t="shared" si="16"/>
        <v>+</v>
      </c>
      <c r="AE132" s="17" t="str">
        <f t="shared" si="16"/>
        <v>-</v>
      </c>
      <c r="AF132" s="17" t="str">
        <f t="shared" si="16"/>
        <v>-</v>
      </c>
      <c r="AG132" s="17" t="str">
        <f t="shared" si="16"/>
        <v>+</v>
      </c>
      <c r="AH132" s="17" t="str">
        <f t="shared" si="16"/>
        <v>-</v>
      </c>
      <c r="AI132" s="17" t="str">
        <f t="shared" si="16"/>
        <v>+</v>
      </c>
      <c r="AJ132" s="17" t="str">
        <f t="shared" si="16"/>
        <v>+</v>
      </c>
      <c r="AK132" s="17" t="str">
        <f t="shared" si="16"/>
        <v>+</v>
      </c>
      <c r="AL132" s="17" t="str">
        <f t="shared" si="16"/>
        <v>+</v>
      </c>
      <c r="AM132" s="17" t="str">
        <f t="shared" si="15"/>
        <v>2</v>
      </c>
      <c r="AN132" s="17" t="str">
        <f t="shared" si="15"/>
        <v>3</v>
      </c>
      <c r="AO132" s="17" t="str">
        <f t="shared" si="15"/>
        <v>2</v>
      </c>
      <c r="AP132">
        <v>125</v>
      </c>
    </row>
    <row r="133" spans="1:50" ht="10.9" customHeight="1" x14ac:dyDescent="0.2">
      <c r="A133" s="5">
        <v>13</v>
      </c>
      <c r="B133" s="84">
        <v>1204</v>
      </c>
      <c r="C133" s="85"/>
      <c r="D133" s="86" t="s">
        <v>17</v>
      </c>
      <c r="E133" s="87"/>
      <c r="F133" s="84">
        <v>1202</v>
      </c>
      <c r="G133" s="85"/>
      <c r="H133" s="84">
        <v>2</v>
      </c>
      <c r="I133" s="85"/>
      <c r="J133" s="84">
        <v>12</v>
      </c>
      <c r="K133" s="85"/>
      <c r="L133" s="14" t="s">
        <v>667</v>
      </c>
      <c r="M133" s="14" t="s">
        <v>92</v>
      </c>
      <c r="N133" s="88" t="s">
        <v>87</v>
      </c>
      <c r="O133" s="89"/>
      <c r="P133" s="88" t="s">
        <v>21</v>
      </c>
      <c r="Q133" s="89"/>
      <c r="R133" s="88" t="s">
        <v>668</v>
      </c>
      <c r="S133" s="89"/>
      <c r="T133" s="90" t="s">
        <v>669</v>
      </c>
      <c r="U133" s="91"/>
      <c r="V133" s="15" t="s">
        <v>431</v>
      </c>
      <c r="W133" s="92">
        <v>12</v>
      </c>
      <c r="X133" s="93"/>
      <c r="Y133" s="13">
        <v>4</v>
      </c>
      <c r="AA133" s="17" t="str">
        <f t="shared" si="16"/>
        <v>-</v>
      </c>
      <c r="AB133" s="17" t="str">
        <f t="shared" si="16"/>
        <v>+</v>
      </c>
      <c r="AC133" s="17" t="str">
        <f t="shared" si="16"/>
        <v>-</v>
      </c>
      <c r="AD133" s="17" t="str">
        <f t="shared" si="16"/>
        <v>+</v>
      </c>
      <c r="AE133" s="17" t="str">
        <f t="shared" si="16"/>
        <v>+</v>
      </c>
      <c r="AF133" s="17" t="str">
        <f t="shared" si="16"/>
        <v>-</v>
      </c>
      <c r="AG133" s="17" t="str">
        <f t="shared" si="16"/>
        <v>+</v>
      </c>
      <c r="AH133" s="17" t="str">
        <f t="shared" si="16"/>
        <v>-</v>
      </c>
      <c r="AI133" s="17" t="str">
        <f t="shared" si="16"/>
        <v>-</v>
      </c>
      <c r="AJ133" s="17" t="str">
        <f t="shared" si="16"/>
        <v>+</v>
      </c>
      <c r="AK133" s="17" t="str">
        <f t="shared" si="16"/>
        <v>+</v>
      </c>
      <c r="AL133" s="17" t="str">
        <f t="shared" si="16"/>
        <v>+</v>
      </c>
      <c r="AM133" s="17" t="str">
        <f t="shared" si="15"/>
        <v>2</v>
      </c>
      <c r="AN133" s="17" t="str">
        <f t="shared" si="15"/>
        <v>1</v>
      </c>
      <c r="AO133" s="17" t="str">
        <f t="shared" si="15"/>
        <v>2</v>
      </c>
      <c r="AP133">
        <v>126</v>
      </c>
    </row>
    <row r="134" spans="1:50" ht="10.9" customHeight="1" x14ac:dyDescent="0.2">
      <c r="A134" s="5">
        <v>14</v>
      </c>
      <c r="B134" s="84">
        <v>1204</v>
      </c>
      <c r="C134" s="85"/>
      <c r="D134" s="86" t="s">
        <v>17</v>
      </c>
      <c r="E134" s="87"/>
      <c r="F134" s="84">
        <v>1202</v>
      </c>
      <c r="G134" s="85"/>
      <c r="H134" s="84">
        <v>3</v>
      </c>
      <c r="I134" s="85"/>
      <c r="J134" s="84">
        <v>12</v>
      </c>
      <c r="K134" s="85"/>
      <c r="L134" s="14" t="s">
        <v>670</v>
      </c>
      <c r="M134" s="14" t="s">
        <v>33</v>
      </c>
      <c r="N134" s="88" t="s">
        <v>82</v>
      </c>
      <c r="O134" s="89"/>
      <c r="P134" s="88" t="s">
        <v>21</v>
      </c>
      <c r="Q134" s="89"/>
      <c r="R134" s="88" t="s">
        <v>671</v>
      </c>
      <c r="S134" s="89"/>
      <c r="T134" s="90" t="s">
        <v>430</v>
      </c>
      <c r="U134" s="91"/>
      <c r="V134" s="15" t="s">
        <v>587</v>
      </c>
      <c r="W134" s="92">
        <v>14</v>
      </c>
      <c r="X134" s="93"/>
      <c r="Y134" s="13">
        <v>4</v>
      </c>
      <c r="AA134" s="17" t="str">
        <f t="shared" si="16"/>
        <v>+</v>
      </c>
      <c r="AB134" s="17" t="str">
        <f t="shared" si="16"/>
        <v>+</v>
      </c>
      <c r="AC134" s="17" t="str">
        <f t="shared" si="16"/>
        <v>+</v>
      </c>
      <c r="AD134" s="17" t="str">
        <f t="shared" si="16"/>
        <v>-</v>
      </c>
      <c r="AE134" s="17" t="str">
        <f t="shared" si="16"/>
        <v>+</v>
      </c>
      <c r="AF134" s="17" t="str">
        <f t="shared" si="16"/>
        <v>-</v>
      </c>
      <c r="AG134" s="17" t="str">
        <f t="shared" si="16"/>
        <v>+</v>
      </c>
      <c r="AH134" s="17" t="str">
        <f t="shared" si="16"/>
        <v>+</v>
      </c>
      <c r="AI134" s="17" t="str">
        <f t="shared" si="16"/>
        <v>+</v>
      </c>
      <c r="AJ134" s="17" t="str">
        <f t="shared" si="16"/>
        <v>+</v>
      </c>
      <c r="AK134" s="17" t="str">
        <f t="shared" si="16"/>
        <v>+</v>
      </c>
      <c r="AL134" s="17" t="str">
        <f t="shared" si="16"/>
        <v>+</v>
      </c>
      <c r="AM134" s="17" t="str">
        <f t="shared" si="15"/>
        <v>2</v>
      </c>
      <c r="AN134" s="17" t="str">
        <f t="shared" si="15"/>
        <v>2</v>
      </c>
      <c r="AO134" s="17" t="str">
        <f t="shared" si="15"/>
        <v>0</v>
      </c>
      <c r="AP134">
        <v>127</v>
      </c>
    </row>
    <row r="135" spans="1:50" ht="10.9" customHeight="1" x14ac:dyDescent="0.2">
      <c r="A135" s="5">
        <v>15</v>
      </c>
      <c r="B135" s="84">
        <v>1204</v>
      </c>
      <c r="C135" s="85"/>
      <c r="D135" s="86" t="s">
        <v>31</v>
      </c>
      <c r="E135" s="87"/>
      <c r="F135" s="84">
        <v>1202</v>
      </c>
      <c r="G135" s="85"/>
      <c r="H135" s="84">
        <v>2</v>
      </c>
      <c r="I135" s="85"/>
      <c r="J135" s="84">
        <v>12</v>
      </c>
      <c r="K135" s="85"/>
      <c r="L135" s="14" t="s">
        <v>672</v>
      </c>
      <c r="M135" s="14" t="s">
        <v>92</v>
      </c>
      <c r="N135" s="88" t="s">
        <v>82</v>
      </c>
      <c r="O135" s="89"/>
      <c r="P135" s="88" t="s">
        <v>21</v>
      </c>
      <c r="Q135" s="89"/>
      <c r="R135" s="88" t="s">
        <v>673</v>
      </c>
      <c r="S135" s="89"/>
      <c r="T135" s="90" t="s">
        <v>674</v>
      </c>
      <c r="U135" s="91"/>
      <c r="V135" s="15" t="s">
        <v>151</v>
      </c>
      <c r="W135" s="92">
        <v>12</v>
      </c>
      <c r="X135" s="93"/>
      <c r="Y135" s="13">
        <v>4</v>
      </c>
      <c r="AA135" s="17" t="str">
        <f t="shared" si="16"/>
        <v>+</v>
      </c>
      <c r="AB135" s="17" t="str">
        <f t="shared" si="16"/>
        <v>+</v>
      </c>
      <c r="AC135" s="17" t="str">
        <f t="shared" si="16"/>
        <v>+</v>
      </c>
      <c r="AD135" s="17" t="str">
        <f t="shared" si="16"/>
        <v>-</v>
      </c>
      <c r="AE135" s="17" t="str">
        <f t="shared" si="16"/>
        <v>+</v>
      </c>
      <c r="AF135" s="17" t="str">
        <f t="shared" si="16"/>
        <v>-</v>
      </c>
      <c r="AG135" s="17" t="str">
        <f t="shared" si="16"/>
        <v>+</v>
      </c>
      <c r="AH135" s="17" t="str">
        <f t="shared" si="16"/>
        <v>-</v>
      </c>
      <c r="AI135" s="17" t="str">
        <f t="shared" si="16"/>
        <v>+</v>
      </c>
      <c r="AJ135" s="17" t="str">
        <f t="shared" si="16"/>
        <v>-</v>
      </c>
      <c r="AK135" s="17" t="str">
        <f t="shared" si="16"/>
        <v>+</v>
      </c>
      <c r="AL135" s="17" t="str">
        <f t="shared" si="16"/>
        <v>-</v>
      </c>
      <c r="AM135" s="17" t="str">
        <f t="shared" si="15"/>
        <v>2</v>
      </c>
      <c r="AN135" s="17" t="str">
        <f t="shared" si="15"/>
        <v>3</v>
      </c>
      <c r="AO135" s="17" t="str">
        <f t="shared" si="15"/>
        <v>0</v>
      </c>
      <c r="AP135">
        <v>128</v>
      </c>
    </row>
    <row r="136" spans="1:50" ht="10.9" customHeight="1" x14ac:dyDescent="0.2">
      <c r="A136" s="5">
        <v>16</v>
      </c>
      <c r="B136" s="84">
        <v>1204</v>
      </c>
      <c r="C136" s="85"/>
      <c r="D136" s="86" t="s">
        <v>31</v>
      </c>
      <c r="E136" s="87"/>
      <c r="F136" s="84">
        <v>1202</v>
      </c>
      <c r="G136" s="85"/>
      <c r="H136" s="84">
        <v>2</v>
      </c>
      <c r="I136" s="85"/>
      <c r="J136" s="84">
        <v>12</v>
      </c>
      <c r="K136" s="85"/>
      <c r="L136" s="14" t="s">
        <v>675</v>
      </c>
      <c r="M136" s="14" t="s">
        <v>33</v>
      </c>
      <c r="N136" s="88" t="s">
        <v>67</v>
      </c>
      <c r="O136" s="89"/>
      <c r="P136" s="88" t="s">
        <v>21</v>
      </c>
      <c r="Q136" s="89"/>
      <c r="R136" s="88" t="s">
        <v>676</v>
      </c>
      <c r="S136" s="89"/>
      <c r="T136" s="90" t="s">
        <v>41</v>
      </c>
      <c r="U136" s="91"/>
      <c r="V136" s="15" t="s">
        <v>59</v>
      </c>
      <c r="W136" s="92">
        <v>16</v>
      </c>
      <c r="X136" s="93"/>
      <c r="Y136" s="13">
        <v>5</v>
      </c>
      <c r="AA136" s="17" t="str">
        <f t="shared" si="16"/>
        <v>+</v>
      </c>
      <c r="AB136" s="17" t="str">
        <f t="shared" si="16"/>
        <v>+</v>
      </c>
      <c r="AC136" s="17" t="str">
        <f t="shared" si="16"/>
        <v>+</v>
      </c>
      <c r="AD136" s="17" t="str">
        <f t="shared" si="16"/>
        <v>+</v>
      </c>
      <c r="AE136" s="17" t="str">
        <f t="shared" si="16"/>
        <v>+</v>
      </c>
      <c r="AF136" s="17" t="str">
        <f t="shared" si="16"/>
        <v>-</v>
      </c>
      <c r="AG136" s="17" t="str">
        <f t="shared" si="16"/>
        <v>+</v>
      </c>
      <c r="AH136" s="17" t="str">
        <f t="shared" si="16"/>
        <v>+</v>
      </c>
      <c r="AI136" s="17" t="str">
        <f t="shared" si="16"/>
        <v>+</v>
      </c>
      <c r="AJ136" s="17" t="str">
        <f t="shared" si="16"/>
        <v>-</v>
      </c>
      <c r="AK136" s="17" t="str">
        <f t="shared" si="16"/>
        <v>+</v>
      </c>
      <c r="AL136" s="17" t="str">
        <f t="shared" si="16"/>
        <v>-</v>
      </c>
      <c r="AM136" s="17" t="str">
        <f t="shared" si="15"/>
        <v>2</v>
      </c>
      <c r="AN136" s="17" t="str">
        <f t="shared" si="15"/>
        <v>3</v>
      </c>
      <c r="AO136" s="17" t="str">
        <f t="shared" si="15"/>
        <v>2</v>
      </c>
      <c r="AP136">
        <v>129</v>
      </c>
    </row>
    <row r="137" spans="1:50" ht="10.9" customHeight="1" x14ac:dyDescent="0.2">
      <c r="A137" s="5">
        <v>17</v>
      </c>
      <c r="B137" s="84">
        <v>1204</v>
      </c>
      <c r="C137" s="85"/>
      <c r="D137" s="86" t="s">
        <v>17</v>
      </c>
      <c r="E137" s="87"/>
      <c r="F137" s="84">
        <v>1202</v>
      </c>
      <c r="G137" s="85"/>
      <c r="H137" s="84">
        <v>2</v>
      </c>
      <c r="I137" s="85"/>
      <c r="J137" s="84">
        <v>12</v>
      </c>
      <c r="K137" s="85"/>
      <c r="L137" s="14" t="s">
        <v>342</v>
      </c>
      <c r="M137" s="14" t="s">
        <v>552</v>
      </c>
      <c r="N137" s="88" t="s">
        <v>56</v>
      </c>
      <c r="O137" s="89"/>
      <c r="P137" s="88" t="s">
        <v>21</v>
      </c>
      <c r="Q137" s="89"/>
      <c r="R137" s="88" t="s">
        <v>677</v>
      </c>
      <c r="S137" s="89"/>
      <c r="T137" s="90" t="s">
        <v>213</v>
      </c>
      <c r="U137" s="91"/>
      <c r="V137" s="15" t="s">
        <v>412</v>
      </c>
      <c r="W137" s="92">
        <v>8</v>
      </c>
      <c r="X137" s="93"/>
      <c r="Y137" s="13">
        <v>3</v>
      </c>
      <c r="AA137" s="17" t="str">
        <f t="shared" si="16"/>
        <v>+</v>
      </c>
      <c r="AB137" s="17" t="str">
        <f t="shared" si="16"/>
        <v>+</v>
      </c>
      <c r="AC137" s="17" t="str">
        <f t="shared" si="16"/>
        <v>-</v>
      </c>
      <c r="AD137" s="17" t="str">
        <f t="shared" si="16"/>
        <v>-</v>
      </c>
      <c r="AE137" s="17" t="str">
        <f t="shared" si="16"/>
        <v>+</v>
      </c>
      <c r="AF137" s="17" t="str">
        <f t="shared" si="16"/>
        <v>-</v>
      </c>
      <c r="AG137" s="17" t="str">
        <f t="shared" si="16"/>
        <v>+</v>
      </c>
      <c r="AH137" s="17" t="str">
        <f t="shared" si="16"/>
        <v>-</v>
      </c>
      <c r="AI137" s="17" t="str">
        <f t="shared" si="16"/>
        <v>-</v>
      </c>
      <c r="AJ137" s="17" t="str">
        <f t="shared" si="16"/>
        <v>-</v>
      </c>
      <c r="AK137" s="17" t="str">
        <f t="shared" si="16"/>
        <v>+</v>
      </c>
      <c r="AL137" s="17" t="str">
        <f t="shared" si="16"/>
        <v>-</v>
      </c>
      <c r="AM137" s="17" t="str">
        <f t="shared" si="15"/>
        <v>2</v>
      </c>
      <c r="AN137" s="17" t="str">
        <f t="shared" si="15"/>
        <v>1</v>
      </c>
      <c r="AO137" s="17" t="str">
        <f t="shared" si="15"/>
        <v>0</v>
      </c>
      <c r="AP137">
        <v>130</v>
      </c>
    </row>
    <row r="138" spans="1:50" ht="10.9" customHeight="1" x14ac:dyDescent="0.2">
      <c r="A138" s="5">
        <v>18</v>
      </c>
      <c r="B138" s="84">
        <v>1204</v>
      </c>
      <c r="C138" s="85"/>
      <c r="D138" s="86" t="s">
        <v>31</v>
      </c>
      <c r="E138" s="87"/>
      <c r="F138" s="84">
        <v>1202</v>
      </c>
      <c r="G138" s="85"/>
      <c r="H138" s="84">
        <v>1</v>
      </c>
      <c r="I138" s="85"/>
      <c r="J138" s="84">
        <v>12</v>
      </c>
      <c r="K138" s="85"/>
      <c r="L138" s="14" t="s">
        <v>678</v>
      </c>
      <c r="M138" s="14" t="s">
        <v>679</v>
      </c>
      <c r="N138" s="88" t="s">
        <v>34</v>
      </c>
      <c r="O138" s="89"/>
      <c r="P138" s="88" t="s">
        <v>21</v>
      </c>
      <c r="Q138" s="89"/>
      <c r="R138" s="88" t="s">
        <v>680</v>
      </c>
      <c r="S138" s="89"/>
      <c r="T138" s="90" t="s">
        <v>69</v>
      </c>
      <c r="U138" s="91"/>
      <c r="V138" s="15" t="s">
        <v>42</v>
      </c>
      <c r="W138" s="92">
        <v>17</v>
      </c>
      <c r="X138" s="93"/>
      <c r="Y138" s="13">
        <v>5</v>
      </c>
      <c r="Z138" s="25">
        <f>MAX(W121:X140)</f>
        <v>18</v>
      </c>
      <c r="AA138" s="17" t="str">
        <f t="shared" si="16"/>
        <v>+</v>
      </c>
      <c r="AB138" s="17" t="str">
        <f t="shared" si="16"/>
        <v>+</v>
      </c>
      <c r="AC138" s="17" t="str">
        <f t="shared" si="16"/>
        <v>+</v>
      </c>
      <c r="AD138" s="17" t="str">
        <f t="shared" si="16"/>
        <v>+</v>
      </c>
      <c r="AE138" s="17" t="str">
        <f t="shared" si="16"/>
        <v>+</v>
      </c>
      <c r="AF138" s="17" t="str">
        <f t="shared" si="16"/>
        <v>-</v>
      </c>
      <c r="AG138" s="17" t="str">
        <f t="shared" si="16"/>
        <v>+</v>
      </c>
      <c r="AH138" s="17" t="str">
        <f t="shared" si="16"/>
        <v>+</v>
      </c>
      <c r="AI138" s="17" t="str">
        <f t="shared" si="16"/>
        <v>+</v>
      </c>
      <c r="AJ138" s="17" t="str">
        <f t="shared" si="16"/>
        <v>+</v>
      </c>
      <c r="AK138" s="17" t="str">
        <f t="shared" si="16"/>
        <v>+</v>
      </c>
      <c r="AL138" s="17" t="str">
        <f t="shared" si="16"/>
        <v>+</v>
      </c>
      <c r="AM138" s="17" t="str">
        <f t="shared" si="15"/>
        <v>1</v>
      </c>
      <c r="AN138" s="17" t="str">
        <f t="shared" si="15"/>
        <v>3</v>
      </c>
      <c r="AO138" s="17" t="str">
        <f t="shared" si="15"/>
        <v>2</v>
      </c>
      <c r="AP138">
        <v>131</v>
      </c>
    </row>
    <row r="139" spans="1:50" ht="10.9" customHeight="1" x14ac:dyDescent="0.2">
      <c r="A139" s="5">
        <v>19</v>
      </c>
      <c r="B139" s="84">
        <v>1204</v>
      </c>
      <c r="C139" s="85"/>
      <c r="D139" s="86" t="s">
        <v>31</v>
      </c>
      <c r="E139" s="87"/>
      <c r="F139" s="84">
        <v>1202</v>
      </c>
      <c r="G139" s="85"/>
      <c r="H139" s="84">
        <v>3</v>
      </c>
      <c r="I139" s="85"/>
      <c r="J139" s="84">
        <v>12</v>
      </c>
      <c r="K139" s="85"/>
      <c r="L139" s="14" t="s">
        <v>681</v>
      </c>
      <c r="M139" s="14" t="s">
        <v>153</v>
      </c>
      <c r="N139" s="88" t="s">
        <v>682</v>
      </c>
      <c r="O139" s="89"/>
      <c r="P139" s="88" t="s">
        <v>21</v>
      </c>
      <c r="Q139" s="89"/>
      <c r="R139" s="88" t="s">
        <v>683</v>
      </c>
      <c r="S139" s="89"/>
      <c r="T139" s="90" t="s">
        <v>84</v>
      </c>
      <c r="U139" s="91"/>
      <c r="V139" s="15" t="s">
        <v>59</v>
      </c>
      <c r="W139" s="92">
        <v>18</v>
      </c>
      <c r="X139" s="93"/>
      <c r="Y139" s="13">
        <v>5</v>
      </c>
      <c r="Z139" s="25">
        <f>MIN(W121:X140)</f>
        <v>8</v>
      </c>
      <c r="AA139" s="17" t="str">
        <f t="shared" si="16"/>
        <v>+</v>
      </c>
      <c r="AB139" s="17" t="str">
        <f t="shared" si="16"/>
        <v>+</v>
      </c>
      <c r="AC139" s="17" t="str">
        <f t="shared" si="16"/>
        <v>+</v>
      </c>
      <c r="AD139" s="17" t="str">
        <f t="shared" si="16"/>
        <v>+</v>
      </c>
      <c r="AE139" s="17" t="str">
        <f t="shared" si="16"/>
        <v>+</v>
      </c>
      <c r="AF139" s="17" t="str">
        <f t="shared" si="16"/>
        <v>+</v>
      </c>
      <c r="AG139" s="17" t="str">
        <f t="shared" si="16"/>
        <v>+</v>
      </c>
      <c r="AH139" s="17" t="str">
        <f t="shared" si="16"/>
        <v>-</v>
      </c>
      <c r="AI139" s="17" t="str">
        <f t="shared" si="16"/>
        <v>+</v>
      </c>
      <c r="AJ139" s="17" t="str">
        <f t="shared" si="16"/>
        <v>+</v>
      </c>
      <c r="AK139" s="17" t="str">
        <f t="shared" si="16"/>
        <v>+</v>
      </c>
      <c r="AL139" s="17" t="str">
        <f t="shared" si="16"/>
        <v>+</v>
      </c>
      <c r="AM139" s="17" t="str">
        <f t="shared" si="15"/>
        <v>2</v>
      </c>
      <c r="AN139" s="17" t="str">
        <f t="shared" si="15"/>
        <v>3</v>
      </c>
      <c r="AO139" s="17" t="str">
        <f t="shared" si="15"/>
        <v>2</v>
      </c>
      <c r="AP139">
        <v>132</v>
      </c>
      <c r="AR139">
        <f>COUNTIF(AM121:AM140,0)</f>
        <v>0</v>
      </c>
      <c r="AS139">
        <f t="shared" ref="AS139:AT139" si="17">COUNTIF(AN121:AN140,0)</f>
        <v>0</v>
      </c>
      <c r="AT139">
        <f t="shared" si="17"/>
        <v>4</v>
      </c>
      <c r="AU139" s="76" t="s">
        <v>724</v>
      </c>
      <c r="AV139" s="76" t="s">
        <v>725</v>
      </c>
      <c r="AW139" s="76" t="s">
        <v>726</v>
      </c>
      <c r="AX139" s="75"/>
    </row>
    <row r="140" spans="1:50" ht="10.9" customHeight="1" x14ac:dyDescent="0.2">
      <c r="A140" s="5">
        <v>20</v>
      </c>
      <c r="B140" s="84">
        <v>1204</v>
      </c>
      <c r="C140" s="85"/>
      <c r="D140" s="86" t="s">
        <v>31</v>
      </c>
      <c r="E140" s="87"/>
      <c r="F140" s="84">
        <v>1202</v>
      </c>
      <c r="G140" s="85"/>
      <c r="H140" s="84">
        <v>3</v>
      </c>
      <c r="I140" s="85"/>
      <c r="J140" s="84">
        <v>12</v>
      </c>
      <c r="K140" s="85"/>
      <c r="L140" s="14" t="s">
        <v>684</v>
      </c>
      <c r="M140" s="14" t="s">
        <v>153</v>
      </c>
      <c r="N140" s="88" t="s">
        <v>249</v>
      </c>
      <c r="O140" s="89"/>
      <c r="P140" s="88" t="s">
        <v>21</v>
      </c>
      <c r="Q140" s="89"/>
      <c r="R140" s="88" t="s">
        <v>685</v>
      </c>
      <c r="S140" s="89"/>
      <c r="T140" s="90" t="s">
        <v>686</v>
      </c>
      <c r="U140" s="91"/>
      <c r="V140" s="15" t="s">
        <v>59</v>
      </c>
      <c r="W140" s="92">
        <v>16</v>
      </c>
      <c r="X140" s="93"/>
      <c r="Y140" s="13">
        <v>5</v>
      </c>
      <c r="Z140" s="28">
        <f>AVERAGE(W121:X140)</f>
        <v>14.75</v>
      </c>
      <c r="AA140" s="17" t="str">
        <f t="shared" si="16"/>
        <v>+</v>
      </c>
      <c r="AB140" s="17" t="str">
        <f t="shared" si="16"/>
        <v>+</v>
      </c>
      <c r="AC140" s="17" t="str">
        <f t="shared" si="16"/>
        <v>+</v>
      </c>
      <c r="AD140" s="17" t="str">
        <f t="shared" si="16"/>
        <v>-</v>
      </c>
      <c r="AE140" s="17" t="str">
        <f t="shared" si="16"/>
        <v>+</v>
      </c>
      <c r="AF140" s="17" t="str">
        <f t="shared" si="16"/>
        <v>-</v>
      </c>
      <c r="AG140" s="17" t="str">
        <f t="shared" si="16"/>
        <v>+</v>
      </c>
      <c r="AH140" s="17" t="str">
        <f t="shared" si="16"/>
        <v>-</v>
      </c>
      <c r="AI140" s="17" t="str">
        <f t="shared" si="16"/>
        <v>+</v>
      </c>
      <c r="AJ140" s="17" t="str">
        <f t="shared" si="16"/>
        <v>+</v>
      </c>
      <c r="AK140" s="17" t="str">
        <f t="shared" si="16"/>
        <v>+</v>
      </c>
      <c r="AL140" s="17" t="str">
        <f t="shared" si="16"/>
        <v>+</v>
      </c>
      <c r="AM140" s="17" t="str">
        <f t="shared" si="15"/>
        <v>2</v>
      </c>
      <c r="AN140" s="17" t="str">
        <f t="shared" si="15"/>
        <v>3</v>
      </c>
      <c r="AO140" s="17" t="str">
        <f t="shared" si="15"/>
        <v>2</v>
      </c>
      <c r="AP140">
        <v>133</v>
      </c>
      <c r="AR140">
        <v>20</v>
      </c>
      <c r="AS140">
        <v>20</v>
      </c>
      <c r="AT140">
        <v>16</v>
      </c>
      <c r="AU140">
        <f>COUNTIF(Y121:Y140,5)</f>
        <v>10</v>
      </c>
      <c r="AV140">
        <f>COUNTIF(Y121:Y140,4)</f>
        <v>8</v>
      </c>
      <c r="AW140">
        <f>COUNTIF(Y121:Y140,3)</f>
        <v>2</v>
      </c>
    </row>
    <row r="141" spans="1:50" ht="11.65" customHeight="1" x14ac:dyDescent="0.2">
      <c r="A141" s="5">
        <v>1</v>
      </c>
      <c r="B141" s="84">
        <v>1205</v>
      </c>
      <c r="C141" s="85"/>
      <c r="D141" s="86" t="s">
        <v>17</v>
      </c>
      <c r="E141" s="87"/>
      <c r="F141" s="84">
        <v>1205</v>
      </c>
      <c r="G141" s="85"/>
      <c r="H141" s="84">
        <v>1</v>
      </c>
      <c r="I141" s="85"/>
      <c r="J141" s="84">
        <v>12</v>
      </c>
      <c r="K141" s="85"/>
      <c r="L141" s="10" t="s">
        <v>312</v>
      </c>
      <c r="M141" s="10" t="s">
        <v>71</v>
      </c>
      <c r="N141" s="88" t="s">
        <v>313</v>
      </c>
      <c r="O141" s="89"/>
      <c r="P141" s="88" t="s">
        <v>21</v>
      </c>
      <c r="Q141" s="89"/>
      <c r="R141" s="88" t="s">
        <v>314</v>
      </c>
      <c r="S141" s="89"/>
      <c r="T141" s="90" t="s">
        <v>315</v>
      </c>
      <c r="U141" s="91"/>
      <c r="V141" s="11" t="s">
        <v>170</v>
      </c>
      <c r="W141" s="92">
        <v>14</v>
      </c>
      <c r="X141" s="93"/>
      <c r="Y141" s="12">
        <v>4</v>
      </c>
      <c r="AA141" s="17" t="str">
        <f t="shared" si="14"/>
        <v>+</v>
      </c>
      <c r="AB141" s="17" t="str">
        <f t="shared" si="14"/>
        <v>-</v>
      </c>
      <c r="AC141" s="17" t="str">
        <f t="shared" si="14"/>
        <v>-</v>
      </c>
      <c r="AD141" s="17" t="str">
        <f t="shared" si="14"/>
        <v>+</v>
      </c>
      <c r="AE141" s="17" t="str">
        <f t="shared" si="14"/>
        <v>+</v>
      </c>
      <c r="AF141" s="17" t="str">
        <f t="shared" si="14"/>
        <v>+</v>
      </c>
      <c r="AG141" s="17" t="str">
        <f t="shared" si="14"/>
        <v>+</v>
      </c>
      <c r="AH141" s="17" t="str">
        <f t="shared" si="14"/>
        <v>-</v>
      </c>
      <c r="AI141" s="17" t="str">
        <f t="shared" si="14"/>
        <v>-</v>
      </c>
      <c r="AJ141" s="17" t="str">
        <f t="shared" si="14"/>
        <v>+</v>
      </c>
      <c r="AK141" s="17" t="str">
        <f t="shared" si="14"/>
        <v>+</v>
      </c>
      <c r="AL141" s="17" t="str">
        <f t="shared" si="14"/>
        <v>+</v>
      </c>
      <c r="AM141" s="17" t="str">
        <f t="shared" si="15"/>
        <v>2</v>
      </c>
      <c r="AN141" s="17" t="str">
        <f t="shared" si="15"/>
        <v>2</v>
      </c>
      <c r="AO141" s="17" t="str">
        <f t="shared" si="15"/>
        <v>2</v>
      </c>
      <c r="AP141">
        <v>134</v>
      </c>
    </row>
    <row r="142" spans="1:50" ht="10.9" customHeight="1" x14ac:dyDescent="0.2">
      <c r="A142" s="5">
        <v>2</v>
      </c>
      <c r="B142" s="84">
        <v>1205</v>
      </c>
      <c r="C142" s="85"/>
      <c r="D142" s="86" t="s">
        <v>17</v>
      </c>
      <c r="E142" s="87"/>
      <c r="F142" s="84">
        <v>1205</v>
      </c>
      <c r="G142" s="85"/>
      <c r="H142" s="84">
        <v>6</v>
      </c>
      <c r="I142" s="85"/>
      <c r="J142" s="84">
        <v>12</v>
      </c>
      <c r="K142" s="85"/>
      <c r="L142" s="10" t="s">
        <v>316</v>
      </c>
      <c r="M142" s="10" t="s">
        <v>317</v>
      </c>
      <c r="N142" s="88" t="s">
        <v>318</v>
      </c>
      <c r="O142" s="89"/>
      <c r="P142" s="88" t="s">
        <v>21</v>
      </c>
      <c r="Q142" s="89"/>
      <c r="R142" s="88" t="s">
        <v>319</v>
      </c>
      <c r="S142" s="89"/>
      <c r="T142" s="90" t="s">
        <v>320</v>
      </c>
      <c r="U142" s="91"/>
      <c r="V142" s="11" t="s">
        <v>201</v>
      </c>
      <c r="W142" s="92">
        <v>7</v>
      </c>
      <c r="X142" s="93"/>
      <c r="Y142" s="12">
        <v>3</v>
      </c>
      <c r="AA142" s="17" t="str">
        <f t="shared" si="14"/>
        <v>+</v>
      </c>
      <c r="AB142" s="17" t="str">
        <f t="shared" si="14"/>
        <v>+</v>
      </c>
      <c r="AC142" s="17" t="str">
        <f t="shared" si="14"/>
        <v>-</v>
      </c>
      <c r="AD142" s="17" t="str">
        <f t="shared" si="14"/>
        <v>-</v>
      </c>
      <c r="AE142" s="17" t="str">
        <f t="shared" si="14"/>
        <v>+</v>
      </c>
      <c r="AF142" s="17" t="str">
        <f t="shared" si="14"/>
        <v>-</v>
      </c>
      <c r="AG142" s="17" t="str">
        <f t="shared" si="14"/>
        <v>+</v>
      </c>
      <c r="AH142" s="17" t="str">
        <f t="shared" si="14"/>
        <v>-</v>
      </c>
      <c r="AI142" s="17" t="str">
        <f t="shared" si="14"/>
        <v>+</v>
      </c>
      <c r="AJ142" s="17" t="str">
        <f t="shared" si="14"/>
        <v>+</v>
      </c>
      <c r="AK142" s="17" t="str">
        <f t="shared" si="14"/>
        <v>+</v>
      </c>
      <c r="AL142" s="17" t="str">
        <f t="shared" si="14"/>
        <v>-</v>
      </c>
      <c r="AM142" s="17" t="str">
        <f t="shared" si="15"/>
        <v>0</v>
      </c>
      <c r="AN142" s="17" t="str">
        <f t="shared" si="15"/>
        <v>0</v>
      </c>
      <c r="AO142" s="17" t="str">
        <f t="shared" si="15"/>
        <v>0</v>
      </c>
      <c r="AP142">
        <v>135</v>
      </c>
    </row>
    <row r="143" spans="1:50" ht="11.65" customHeight="1" x14ac:dyDescent="0.2">
      <c r="A143" s="5">
        <v>3</v>
      </c>
      <c r="B143" s="95">
        <v>1205</v>
      </c>
      <c r="C143" s="85"/>
      <c r="D143" s="96" t="s">
        <v>191</v>
      </c>
      <c r="E143" s="87"/>
      <c r="F143" s="95">
        <v>1205</v>
      </c>
      <c r="G143" s="85"/>
      <c r="H143" s="95">
        <v>5</v>
      </c>
      <c r="I143" s="85"/>
      <c r="J143" s="95">
        <v>12</v>
      </c>
      <c r="K143" s="85"/>
      <c r="L143" s="77" t="s">
        <v>321</v>
      </c>
      <c r="M143" s="77" t="s">
        <v>322</v>
      </c>
      <c r="N143" s="97" t="s">
        <v>323</v>
      </c>
      <c r="O143" s="89"/>
      <c r="P143" s="97" t="s">
        <v>21</v>
      </c>
      <c r="Q143" s="89"/>
      <c r="R143" s="97" t="s">
        <v>324</v>
      </c>
      <c r="S143" s="89"/>
      <c r="T143" s="98" t="s">
        <v>200</v>
      </c>
      <c r="U143" s="91"/>
      <c r="V143" s="78" t="s">
        <v>201</v>
      </c>
      <c r="W143" s="99">
        <v>4</v>
      </c>
      <c r="X143" s="93"/>
      <c r="Y143" s="79">
        <v>3</v>
      </c>
      <c r="AA143" s="17" t="str">
        <f t="shared" si="14"/>
        <v>+</v>
      </c>
      <c r="AB143" s="17" t="str">
        <f t="shared" si="14"/>
        <v>+</v>
      </c>
      <c r="AC143" s="17" t="str">
        <f t="shared" si="14"/>
        <v>-</v>
      </c>
      <c r="AD143" s="17" t="str">
        <f t="shared" si="14"/>
        <v>-</v>
      </c>
      <c r="AE143" s="17" t="str">
        <f t="shared" si="14"/>
        <v>+</v>
      </c>
      <c r="AF143" s="17" t="str">
        <f t="shared" si="14"/>
        <v>-</v>
      </c>
      <c r="AG143" s="17" t="str">
        <f t="shared" si="14"/>
        <v>+</v>
      </c>
      <c r="AH143" s="17" t="str">
        <f t="shared" si="14"/>
        <v>-</v>
      </c>
      <c r="AI143" s="17" t="str">
        <f t="shared" si="14"/>
        <v>-</v>
      </c>
      <c r="AJ143" s="17" t="str">
        <f t="shared" si="14"/>
        <v>-</v>
      </c>
      <c r="AK143" s="17" t="str">
        <f t="shared" si="14"/>
        <v>-</v>
      </c>
      <c r="AL143" s="17" t="str">
        <f t="shared" si="14"/>
        <v>-</v>
      </c>
      <c r="AM143" s="17" t="str">
        <f t="shared" si="15"/>
        <v>0</v>
      </c>
      <c r="AN143" s="17" t="str">
        <f t="shared" si="15"/>
        <v>0</v>
      </c>
      <c r="AO143" s="17" t="str">
        <f t="shared" si="15"/>
        <v>0</v>
      </c>
      <c r="AP143">
        <v>136</v>
      </c>
    </row>
    <row r="144" spans="1:50" ht="11.65" customHeight="1" x14ac:dyDescent="0.2">
      <c r="A144" s="5">
        <v>4</v>
      </c>
      <c r="B144" s="84">
        <v>1205</v>
      </c>
      <c r="C144" s="85"/>
      <c r="D144" s="86" t="s">
        <v>31</v>
      </c>
      <c r="E144" s="87"/>
      <c r="F144" s="84">
        <v>1205</v>
      </c>
      <c r="G144" s="85"/>
      <c r="H144" s="84">
        <v>6</v>
      </c>
      <c r="I144" s="85"/>
      <c r="J144" s="84">
        <v>12</v>
      </c>
      <c r="K144" s="85"/>
      <c r="L144" s="10" t="s">
        <v>325</v>
      </c>
      <c r="M144" s="10" t="s">
        <v>326</v>
      </c>
      <c r="N144" s="88" t="s">
        <v>72</v>
      </c>
      <c r="O144" s="89"/>
      <c r="P144" s="88" t="s">
        <v>21</v>
      </c>
      <c r="Q144" s="89"/>
      <c r="R144" s="88" t="s">
        <v>327</v>
      </c>
      <c r="S144" s="89"/>
      <c r="T144" s="90" t="s">
        <v>328</v>
      </c>
      <c r="U144" s="91"/>
      <c r="V144" s="11" t="s">
        <v>53</v>
      </c>
      <c r="W144" s="92">
        <v>13</v>
      </c>
      <c r="X144" s="93"/>
      <c r="Y144" s="12">
        <v>4</v>
      </c>
      <c r="AA144" s="17" t="str">
        <f t="shared" si="14"/>
        <v>+</v>
      </c>
      <c r="AB144" s="17" t="str">
        <f t="shared" si="14"/>
        <v>+</v>
      </c>
      <c r="AC144" s="17" t="str">
        <f t="shared" si="14"/>
        <v>+</v>
      </c>
      <c r="AD144" s="17" t="str">
        <f t="shared" si="14"/>
        <v>-</v>
      </c>
      <c r="AE144" s="17" t="str">
        <f t="shared" si="14"/>
        <v>-</v>
      </c>
      <c r="AF144" s="17" t="str">
        <f t="shared" si="14"/>
        <v>+</v>
      </c>
      <c r="AG144" s="17" t="str">
        <f t="shared" si="14"/>
        <v>+</v>
      </c>
      <c r="AH144" s="17" t="str">
        <f t="shared" si="14"/>
        <v>+</v>
      </c>
      <c r="AI144" s="17" t="str">
        <f t="shared" si="14"/>
        <v>+</v>
      </c>
      <c r="AJ144" s="17" t="str">
        <f t="shared" si="14"/>
        <v>+</v>
      </c>
      <c r="AK144" s="17" t="str">
        <f t="shared" si="14"/>
        <v>-</v>
      </c>
      <c r="AL144" s="17" t="str">
        <f t="shared" si="14"/>
        <v>-</v>
      </c>
      <c r="AM144" s="17" t="str">
        <f t="shared" si="15"/>
        <v>1</v>
      </c>
      <c r="AN144" s="17" t="str">
        <f t="shared" si="15"/>
        <v>2</v>
      </c>
      <c r="AO144" s="17" t="str">
        <f t="shared" si="15"/>
        <v>2</v>
      </c>
      <c r="AP144">
        <v>137</v>
      </c>
    </row>
    <row r="145" spans="1:42" ht="11.65" customHeight="1" x14ac:dyDescent="0.2">
      <c r="A145" s="5">
        <v>5</v>
      </c>
      <c r="B145" s="84">
        <v>1205</v>
      </c>
      <c r="C145" s="85"/>
      <c r="D145" s="86" t="s">
        <v>191</v>
      </c>
      <c r="E145" s="87"/>
      <c r="F145" s="84">
        <v>1205</v>
      </c>
      <c r="G145" s="85"/>
      <c r="H145" s="84">
        <v>7</v>
      </c>
      <c r="I145" s="85"/>
      <c r="J145" s="84">
        <v>12</v>
      </c>
      <c r="K145" s="85"/>
      <c r="L145" s="10" t="s">
        <v>329</v>
      </c>
      <c r="M145" s="10" t="s">
        <v>122</v>
      </c>
      <c r="N145" s="88" t="s">
        <v>87</v>
      </c>
      <c r="O145" s="89"/>
      <c r="P145" s="88" t="s">
        <v>21</v>
      </c>
      <c r="Q145" s="89"/>
      <c r="R145" s="88" t="s">
        <v>330</v>
      </c>
      <c r="S145" s="89"/>
      <c r="T145" s="90" t="s">
        <v>331</v>
      </c>
      <c r="U145" s="91"/>
      <c r="V145" s="11" t="s">
        <v>90</v>
      </c>
      <c r="W145" s="92">
        <v>13</v>
      </c>
      <c r="X145" s="93"/>
      <c r="Y145" s="12">
        <v>4</v>
      </c>
      <c r="AA145" s="17" t="str">
        <f t="shared" si="14"/>
        <v>+</v>
      </c>
      <c r="AB145" s="17" t="str">
        <f t="shared" si="14"/>
        <v>+</v>
      </c>
      <c r="AC145" s="17" t="str">
        <f t="shared" si="14"/>
        <v>+</v>
      </c>
      <c r="AD145" s="17" t="str">
        <f t="shared" si="14"/>
        <v>+</v>
      </c>
      <c r="AE145" s="17" t="str">
        <f t="shared" si="14"/>
        <v>+</v>
      </c>
      <c r="AF145" s="17" t="str">
        <f t="shared" si="14"/>
        <v>-</v>
      </c>
      <c r="AG145" s="17" t="str">
        <f t="shared" si="14"/>
        <v>+</v>
      </c>
      <c r="AH145" s="17" t="str">
        <f t="shared" si="14"/>
        <v>+</v>
      </c>
      <c r="AI145" s="17" t="str">
        <f t="shared" si="14"/>
        <v>+</v>
      </c>
      <c r="AJ145" s="17" t="str">
        <f t="shared" si="14"/>
        <v>+</v>
      </c>
      <c r="AK145" s="17" t="str">
        <f t="shared" si="14"/>
        <v>+</v>
      </c>
      <c r="AL145" s="17" t="str">
        <f t="shared" si="14"/>
        <v>-</v>
      </c>
      <c r="AM145" s="17" t="str">
        <f t="shared" si="15"/>
        <v>1</v>
      </c>
      <c r="AN145" s="17" t="str">
        <f t="shared" si="15"/>
        <v>0</v>
      </c>
      <c r="AO145" s="17" t="str">
        <f t="shared" si="15"/>
        <v>2</v>
      </c>
      <c r="AP145">
        <v>138</v>
      </c>
    </row>
    <row r="146" spans="1:42" ht="10.9" customHeight="1" x14ac:dyDescent="0.2">
      <c r="A146" s="5">
        <v>6</v>
      </c>
      <c r="B146" s="84">
        <v>1205</v>
      </c>
      <c r="C146" s="85"/>
      <c r="D146" s="86" t="s">
        <v>17</v>
      </c>
      <c r="E146" s="87"/>
      <c r="F146" s="84">
        <v>1205</v>
      </c>
      <c r="G146" s="85"/>
      <c r="H146" s="84">
        <v>2</v>
      </c>
      <c r="I146" s="85"/>
      <c r="J146" s="84">
        <v>12</v>
      </c>
      <c r="K146" s="85"/>
      <c r="L146" s="10" t="s">
        <v>332</v>
      </c>
      <c r="M146" s="10" t="s">
        <v>333</v>
      </c>
      <c r="N146" s="88" t="s">
        <v>226</v>
      </c>
      <c r="O146" s="89"/>
      <c r="P146" s="88" t="s">
        <v>21</v>
      </c>
      <c r="Q146" s="89"/>
      <c r="R146" s="88" t="s">
        <v>334</v>
      </c>
      <c r="S146" s="89"/>
      <c r="T146" s="90" t="s">
        <v>335</v>
      </c>
      <c r="U146" s="91"/>
      <c r="V146" s="11" t="s">
        <v>201</v>
      </c>
      <c r="W146" s="92">
        <v>5</v>
      </c>
      <c r="X146" s="93"/>
      <c r="Y146" s="12">
        <v>3</v>
      </c>
      <c r="AA146" s="17" t="str">
        <f t="shared" si="14"/>
        <v>+</v>
      </c>
      <c r="AB146" s="17" t="str">
        <f t="shared" si="14"/>
        <v>-</v>
      </c>
      <c r="AC146" s="17" t="str">
        <f t="shared" si="14"/>
        <v>-</v>
      </c>
      <c r="AD146" s="17" t="str">
        <f t="shared" si="14"/>
        <v>+</v>
      </c>
      <c r="AE146" s="17" t="str">
        <f t="shared" si="14"/>
        <v>+</v>
      </c>
      <c r="AF146" s="17" t="str">
        <f t="shared" si="14"/>
        <v>-</v>
      </c>
      <c r="AG146" s="17" t="str">
        <f t="shared" si="14"/>
        <v>+</v>
      </c>
      <c r="AH146" s="17" t="str">
        <f t="shared" si="14"/>
        <v>-</v>
      </c>
      <c r="AI146" s="17" t="str">
        <f t="shared" si="14"/>
        <v>+</v>
      </c>
      <c r="AJ146" s="17" t="str">
        <f t="shared" si="14"/>
        <v>-</v>
      </c>
      <c r="AK146" s="17" t="str">
        <f t="shared" si="14"/>
        <v>-</v>
      </c>
      <c r="AL146" s="17" t="str">
        <f t="shared" si="14"/>
        <v>-</v>
      </c>
      <c r="AM146" s="17" t="str">
        <f t="shared" si="15"/>
        <v>0</v>
      </c>
      <c r="AN146" s="17" t="str">
        <f t="shared" si="15"/>
        <v>0</v>
      </c>
      <c r="AO146" s="17" t="str">
        <f t="shared" si="15"/>
        <v>0</v>
      </c>
      <c r="AP146">
        <v>139</v>
      </c>
    </row>
    <row r="147" spans="1:42" ht="11.65" customHeight="1" x14ac:dyDescent="0.2">
      <c r="A147" s="5">
        <v>7</v>
      </c>
      <c r="B147" s="84">
        <v>1205</v>
      </c>
      <c r="C147" s="85"/>
      <c r="D147" s="86" t="s">
        <v>191</v>
      </c>
      <c r="E147" s="87"/>
      <c r="F147" s="84">
        <v>1205</v>
      </c>
      <c r="G147" s="85"/>
      <c r="H147" s="84">
        <v>7</v>
      </c>
      <c r="I147" s="85"/>
      <c r="J147" s="84">
        <v>12</v>
      </c>
      <c r="K147" s="85"/>
      <c r="L147" s="10" t="s">
        <v>336</v>
      </c>
      <c r="M147" s="10" t="s">
        <v>193</v>
      </c>
      <c r="N147" s="88" t="s">
        <v>337</v>
      </c>
      <c r="O147" s="89"/>
      <c r="P147" s="88" t="s">
        <v>21</v>
      </c>
      <c r="Q147" s="89"/>
      <c r="R147" s="88" t="s">
        <v>338</v>
      </c>
      <c r="S147" s="89"/>
      <c r="T147" s="90" t="s">
        <v>176</v>
      </c>
      <c r="U147" s="91"/>
      <c r="V147" s="11" t="s">
        <v>170</v>
      </c>
      <c r="W147" s="92">
        <v>18</v>
      </c>
      <c r="X147" s="93"/>
      <c r="Y147" s="12">
        <v>5</v>
      </c>
      <c r="AA147" s="17" t="str">
        <f t="shared" si="14"/>
        <v>+</v>
      </c>
      <c r="AB147" s="17" t="str">
        <f t="shared" si="14"/>
        <v>+</v>
      </c>
      <c r="AC147" s="17" t="str">
        <f t="shared" si="14"/>
        <v>+</v>
      </c>
      <c r="AD147" s="17" t="str">
        <f t="shared" si="14"/>
        <v>+</v>
      </c>
      <c r="AE147" s="17" t="str">
        <f t="shared" si="14"/>
        <v>+</v>
      </c>
      <c r="AF147" s="17" t="str">
        <f t="shared" si="14"/>
        <v>+</v>
      </c>
      <c r="AG147" s="17" t="str">
        <f t="shared" si="14"/>
        <v>+</v>
      </c>
      <c r="AH147" s="17" t="str">
        <f t="shared" si="14"/>
        <v>+</v>
      </c>
      <c r="AI147" s="17" t="str">
        <f t="shared" si="14"/>
        <v>+</v>
      </c>
      <c r="AJ147" s="17" t="str">
        <f t="shared" si="14"/>
        <v>+</v>
      </c>
      <c r="AK147" s="17" t="str">
        <f t="shared" si="14"/>
        <v>+</v>
      </c>
      <c r="AL147" s="17" t="str">
        <f t="shared" si="14"/>
        <v>+</v>
      </c>
      <c r="AM147" s="17" t="str">
        <f t="shared" si="15"/>
        <v>2</v>
      </c>
      <c r="AN147" s="17" t="str">
        <f t="shared" si="15"/>
        <v>2</v>
      </c>
      <c r="AO147" s="17" t="str">
        <f t="shared" si="15"/>
        <v>2</v>
      </c>
      <c r="AP147">
        <v>140</v>
      </c>
    </row>
    <row r="148" spans="1:42" ht="11.65" customHeight="1" x14ac:dyDescent="0.2">
      <c r="A148" s="5">
        <v>8</v>
      </c>
      <c r="B148" s="84">
        <v>1205</v>
      </c>
      <c r="C148" s="85"/>
      <c r="D148" s="86" t="s">
        <v>17</v>
      </c>
      <c r="E148" s="87"/>
      <c r="F148" s="84">
        <v>1205</v>
      </c>
      <c r="G148" s="85"/>
      <c r="H148" s="84">
        <v>1</v>
      </c>
      <c r="I148" s="85"/>
      <c r="J148" s="84">
        <v>12</v>
      </c>
      <c r="K148" s="85"/>
      <c r="L148" s="10" t="s">
        <v>339</v>
      </c>
      <c r="M148" s="10" t="s">
        <v>301</v>
      </c>
      <c r="N148" s="88" t="s">
        <v>98</v>
      </c>
      <c r="O148" s="89"/>
      <c r="P148" s="88" t="s">
        <v>21</v>
      </c>
      <c r="Q148" s="89"/>
      <c r="R148" s="88" t="s">
        <v>340</v>
      </c>
      <c r="S148" s="89"/>
      <c r="T148" s="90" t="s">
        <v>341</v>
      </c>
      <c r="U148" s="91"/>
      <c r="V148" s="11" t="s">
        <v>59</v>
      </c>
      <c r="W148" s="92">
        <v>17</v>
      </c>
      <c r="X148" s="93"/>
      <c r="Y148" s="12">
        <v>5</v>
      </c>
      <c r="AA148" s="17" t="str">
        <f t="shared" si="14"/>
        <v>+</v>
      </c>
      <c r="AB148" s="17" t="str">
        <f t="shared" si="14"/>
        <v>+</v>
      </c>
      <c r="AC148" s="17" t="str">
        <f t="shared" si="14"/>
        <v>+</v>
      </c>
      <c r="AD148" s="17" t="str">
        <f t="shared" si="14"/>
        <v>+</v>
      </c>
      <c r="AE148" s="17" t="str">
        <f t="shared" si="14"/>
        <v>+</v>
      </c>
      <c r="AF148" s="17" t="str">
        <f t="shared" si="14"/>
        <v>+</v>
      </c>
      <c r="AG148" s="17" t="str">
        <f t="shared" si="14"/>
        <v>+</v>
      </c>
      <c r="AH148" s="17" t="str">
        <f t="shared" si="14"/>
        <v>-</v>
      </c>
      <c r="AI148" s="17" t="str">
        <f t="shared" si="14"/>
        <v>+</v>
      </c>
      <c r="AJ148" s="17" t="str">
        <f t="shared" si="14"/>
        <v>+</v>
      </c>
      <c r="AK148" s="17" t="str">
        <f t="shared" si="14"/>
        <v>+</v>
      </c>
      <c r="AL148" s="17" t="str">
        <f t="shared" si="14"/>
        <v>-</v>
      </c>
      <c r="AM148" s="17" t="str">
        <f t="shared" si="15"/>
        <v>2</v>
      </c>
      <c r="AN148" s="17" t="str">
        <f t="shared" si="15"/>
        <v>3</v>
      </c>
      <c r="AO148" s="17" t="str">
        <f t="shared" si="15"/>
        <v>2</v>
      </c>
      <c r="AP148">
        <v>141</v>
      </c>
    </row>
    <row r="149" spans="1:42" ht="11.65" customHeight="1" x14ac:dyDescent="0.2">
      <c r="A149" s="5">
        <v>9</v>
      </c>
      <c r="B149" s="84">
        <v>1205</v>
      </c>
      <c r="C149" s="85"/>
      <c r="D149" s="86" t="s">
        <v>17</v>
      </c>
      <c r="E149" s="87"/>
      <c r="F149" s="84">
        <v>1205</v>
      </c>
      <c r="G149" s="85"/>
      <c r="H149" s="84">
        <v>6</v>
      </c>
      <c r="I149" s="85"/>
      <c r="J149" s="84">
        <v>12</v>
      </c>
      <c r="K149" s="85"/>
      <c r="L149" s="10" t="s">
        <v>342</v>
      </c>
      <c r="M149" s="10" t="s">
        <v>343</v>
      </c>
      <c r="N149" s="88" t="s">
        <v>111</v>
      </c>
      <c r="O149" s="89"/>
      <c r="P149" s="88" t="s">
        <v>21</v>
      </c>
      <c r="Q149" s="89"/>
      <c r="R149" s="88" t="s">
        <v>344</v>
      </c>
      <c r="S149" s="89"/>
      <c r="T149" s="90" t="s">
        <v>213</v>
      </c>
      <c r="U149" s="91"/>
      <c r="V149" s="11" t="s">
        <v>201</v>
      </c>
      <c r="W149" s="92">
        <v>5</v>
      </c>
      <c r="X149" s="93"/>
      <c r="Y149" s="12">
        <v>3</v>
      </c>
      <c r="AA149" s="17" t="str">
        <f t="shared" si="14"/>
        <v>+</v>
      </c>
      <c r="AB149" s="17" t="str">
        <f t="shared" si="14"/>
        <v>+</v>
      </c>
      <c r="AC149" s="17" t="str">
        <f t="shared" si="14"/>
        <v>-</v>
      </c>
      <c r="AD149" s="17" t="str">
        <f t="shared" si="14"/>
        <v>-</v>
      </c>
      <c r="AE149" s="17" t="str">
        <f t="shared" si="14"/>
        <v>+</v>
      </c>
      <c r="AF149" s="17" t="str">
        <f t="shared" si="14"/>
        <v>-</v>
      </c>
      <c r="AG149" s="17" t="str">
        <f t="shared" si="14"/>
        <v>+</v>
      </c>
      <c r="AH149" s="17" t="str">
        <f t="shared" si="14"/>
        <v>-</v>
      </c>
      <c r="AI149" s="17" t="str">
        <f t="shared" si="14"/>
        <v>-</v>
      </c>
      <c r="AJ149" s="17" t="str">
        <f t="shared" si="14"/>
        <v>-</v>
      </c>
      <c r="AK149" s="17" t="str">
        <f t="shared" si="14"/>
        <v>+</v>
      </c>
      <c r="AL149" s="17" t="str">
        <f t="shared" si="14"/>
        <v>-</v>
      </c>
      <c r="AM149" s="17" t="str">
        <f t="shared" si="15"/>
        <v>0</v>
      </c>
      <c r="AN149" s="17" t="str">
        <f t="shared" si="15"/>
        <v>0</v>
      </c>
      <c r="AO149" s="17" t="str">
        <f t="shared" si="15"/>
        <v>0</v>
      </c>
      <c r="AP149">
        <v>142</v>
      </c>
    </row>
    <row r="150" spans="1:42" ht="10.9" customHeight="1" x14ac:dyDescent="0.2">
      <c r="A150" s="5">
        <v>10</v>
      </c>
      <c r="B150" s="84">
        <v>1205</v>
      </c>
      <c r="C150" s="85"/>
      <c r="D150" s="86" t="s">
        <v>31</v>
      </c>
      <c r="E150" s="87"/>
      <c r="F150" s="84">
        <v>1205</v>
      </c>
      <c r="G150" s="85"/>
      <c r="H150" s="84">
        <v>1</v>
      </c>
      <c r="I150" s="85"/>
      <c r="J150" s="84">
        <v>12</v>
      </c>
      <c r="K150" s="85"/>
      <c r="L150" s="10" t="s">
        <v>345</v>
      </c>
      <c r="M150" s="10" t="s">
        <v>188</v>
      </c>
      <c r="N150" s="88" t="s">
        <v>266</v>
      </c>
      <c r="O150" s="89"/>
      <c r="P150" s="88" t="s">
        <v>21</v>
      </c>
      <c r="Q150" s="89"/>
      <c r="R150" s="88" t="s">
        <v>346</v>
      </c>
      <c r="S150" s="89"/>
      <c r="T150" s="90" t="s">
        <v>347</v>
      </c>
      <c r="U150" s="91"/>
      <c r="V150" s="11" t="s">
        <v>59</v>
      </c>
      <c r="W150" s="92">
        <v>14</v>
      </c>
      <c r="X150" s="93"/>
      <c r="Y150" s="12">
        <v>4</v>
      </c>
      <c r="AA150" s="17" t="str">
        <f t="shared" si="14"/>
        <v>+</v>
      </c>
      <c r="AB150" s="17" t="str">
        <f t="shared" si="14"/>
        <v>-</v>
      </c>
      <c r="AC150" s="17" t="str">
        <f t="shared" si="14"/>
        <v>-</v>
      </c>
      <c r="AD150" s="17" t="str">
        <f t="shared" si="14"/>
        <v>+</v>
      </c>
      <c r="AE150" s="17" t="str">
        <f t="shared" si="14"/>
        <v>+</v>
      </c>
      <c r="AF150" s="17" t="str">
        <f t="shared" si="14"/>
        <v>-</v>
      </c>
      <c r="AG150" s="17" t="str">
        <f t="shared" si="14"/>
        <v>+</v>
      </c>
      <c r="AH150" s="17" t="str">
        <f t="shared" si="14"/>
        <v>-</v>
      </c>
      <c r="AI150" s="17" t="str">
        <f t="shared" si="14"/>
        <v>-</v>
      </c>
      <c r="AJ150" s="17" t="str">
        <f t="shared" si="14"/>
        <v>+</v>
      </c>
      <c r="AK150" s="17" t="str">
        <f t="shared" si="14"/>
        <v>+</v>
      </c>
      <c r="AL150" s="17" t="str">
        <f t="shared" si="14"/>
        <v>+</v>
      </c>
      <c r="AM150" s="17" t="str">
        <f t="shared" si="15"/>
        <v>2</v>
      </c>
      <c r="AN150" s="17" t="str">
        <f t="shared" si="15"/>
        <v>3</v>
      </c>
      <c r="AO150" s="17" t="str">
        <f t="shared" si="15"/>
        <v>2</v>
      </c>
      <c r="AP150">
        <v>143</v>
      </c>
    </row>
    <row r="151" spans="1:42" ht="11.65" customHeight="1" x14ac:dyDescent="0.2">
      <c r="A151" s="5">
        <v>11</v>
      </c>
      <c r="B151" s="84">
        <v>1205</v>
      </c>
      <c r="C151" s="85"/>
      <c r="D151" s="86" t="s">
        <v>191</v>
      </c>
      <c r="E151" s="87"/>
      <c r="F151" s="84">
        <v>1205</v>
      </c>
      <c r="G151" s="85"/>
      <c r="H151" s="84">
        <v>7</v>
      </c>
      <c r="I151" s="85"/>
      <c r="J151" s="84">
        <v>12</v>
      </c>
      <c r="K151" s="85"/>
      <c r="L151" s="10" t="s">
        <v>348</v>
      </c>
      <c r="M151" s="10" t="s">
        <v>349</v>
      </c>
      <c r="N151" s="88" t="s">
        <v>56</v>
      </c>
      <c r="O151" s="89"/>
      <c r="P151" s="88" t="s">
        <v>21</v>
      </c>
      <c r="Q151" s="89"/>
      <c r="R151" s="88" t="s">
        <v>350</v>
      </c>
      <c r="S151" s="89"/>
      <c r="T151" s="90" t="s">
        <v>351</v>
      </c>
      <c r="U151" s="91"/>
      <c r="V151" s="11" t="s">
        <v>170</v>
      </c>
      <c r="W151" s="92">
        <v>17</v>
      </c>
      <c r="X151" s="93"/>
      <c r="Y151" s="12">
        <v>5</v>
      </c>
      <c r="AA151" s="17" t="str">
        <f t="shared" si="14"/>
        <v>+</v>
      </c>
      <c r="AB151" s="17" t="str">
        <f t="shared" si="14"/>
        <v>+</v>
      </c>
      <c r="AC151" s="17" t="str">
        <f t="shared" si="14"/>
        <v>-</v>
      </c>
      <c r="AD151" s="17" t="str">
        <f t="shared" si="14"/>
        <v>+</v>
      </c>
      <c r="AE151" s="17" t="str">
        <f t="shared" si="14"/>
        <v>+</v>
      </c>
      <c r="AF151" s="17" t="str">
        <f t="shared" si="14"/>
        <v>+</v>
      </c>
      <c r="AG151" s="17" t="str">
        <f t="shared" si="14"/>
        <v>+</v>
      </c>
      <c r="AH151" s="17" t="str">
        <f t="shared" si="14"/>
        <v>+</v>
      </c>
      <c r="AI151" s="17" t="str">
        <f t="shared" si="14"/>
        <v>+</v>
      </c>
      <c r="AJ151" s="17" t="str">
        <f t="shared" si="14"/>
        <v>+</v>
      </c>
      <c r="AK151" s="17" t="str">
        <f t="shared" si="14"/>
        <v>+</v>
      </c>
      <c r="AL151" s="17" t="str">
        <f t="shared" si="14"/>
        <v>+</v>
      </c>
      <c r="AM151" s="17" t="str">
        <f t="shared" si="15"/>
        <v>2</v>
      </c>
      <c r="AN151" s="17" t="str">
        <f t="shared" si="15"/>
        <v>2</v>
      </c>
      <c r="AO151" s="17" t="str">
        <f t="shared" si="15"/>
        <v>2</v>
      </c>
      <c r="AP151">
        <v>144</v>
      </c>
    </row>
    <row r="152" spans="1:42" ht="11.65" customHeight="1" x14ac:dyDescent="0.2">
      <c r="A152" s="5">
        <v>12</v>
      </c>
      <c r="B152" s="84">
        <v>1205</v>
      </c>
      <c r="C152" s="85"/>
      <c r="D152" s="86" t="s">
        <v>31</v>
      </c>
      <c r="E152" s="87"/>
      <c r="F152" s="84">
        <v>1205</v>
      </c>
      <c r="G152" s="85"/>
      <c r="H152" s="84">
        <v>6</v>
      </c>
      <c r="I152" s="85"/>
      <c r="J152" s="84">
        <v>12</v>
      </c>
      <c r="K152" s="85"/>
      <c r="L152" s="10" t="s">
        <v>352</v>
      </c>
      <c r="M152" s="10" t="s">
        <v>92</v>
      </c>
      <c r="N152" s="88" t="s">
        <v>249</v>
      </c>
      <c r="O152" s="89"/>
      <c r="P152" s="88" t="s">
        <v>21</v>
      </c>
      <c r="Q152" s="89"/>
      <c r="R152" s="88" t="s">
        <v>353</v>
      </c>
      <c r="S152" s="89"/>
      <c r="T152" s="90" t="s">
        <v>354</v>
      </c>
      <c r="U152" s="91"/>
      <c r="V152" s="11" t="s">
        <v>42</v>
      </c>
      <c r="W152" s="92">
        <v>15</v>
      </c>
      <c r="X152" s="93"/>
      <c r="Y152" s="12">
        <v>4</v>
      </c>
      <c r="AA152" s="17" t="str">
        <f t="shared" si="14"/>
        <v>+</v>
      </c>
      <c r="AB152" s="17" t="str">
        <f t="shared" si="14"/>
        <v>+</v>
      </c>
      <c r="AC152" s="17" t="str">
        <f t="shared" si="14"/>
        <v>-</v>
      </c>
      <c r="AD152" s="17" t="str">
        <f t="shared" si="14"/>
        <v>+</v>
      </c>
      <c r="AE152" s="17" t="str">
        <f t="shared" si="14"/>
        <v>+</v>
      </c>
      <c r="AF152" s="17" t="str">
        <f t="shared" ref="AB152:AL167" si="18">RIGHT((LEFT($T152,AF$7+1)))</f>
        <v>+</v>
      </c>
      <c r="AG152" s="17" t="str">
        <f t="shared" si="18"/>
        <v>+</v>
      </c>
      <c r="AH152" s="17" t="str">
        <f t="shared" si="18"/>
        <v>-</v>
      </c>
      <c r="AI152" s="17" t="str">
        <f t="shared" si="18"/>
        <v>+</v>
      </c>
      <c r="AJ152" s="17" t="str">
        <f t="shared" si="18"/>
        <v>+</v>
      </c>
      <c r="AK152" s="17" t="str">
        <f t="shared" si="18"/>
        <v>+</v>
      </c>
      <c r="AL152" s="17" t="str">
        <f t="shared" si="18"/>
        <v>-</v>
      </c>
      <c r="AM152" s="17" t="str">
        <f t="shared" si="15"/>
        <v>1</v>
      </c>
      <c r="AN152" s="17" t="str">
        <f t="shared" si="15"/>
        <v>3</v>
      </c>
      <c r="AO152" s="17" t="str">
        <f t="shared" si="15"/>
        <v>2</v>
      </c>
      <c r="AP152">
        <v>145</v>
      </c>
    </row>
    <row r="153" spans="1:42" ht="11.65" customHeight="1" x14ac:dyDescent="0.2">
      <c r="A153" s="5">
        <v>13</v>
      </c>
      <c r="B153" s="84">
        <v>1205</v>
      </c>
      <c r="C153" s="85"/>
      <c r="D153" s="86" t="s">
        <v>17</v>
      </c>
      <c r="E153" s="87"/>
      <c r="F153" s="84">
        <v>1205</v>
      </c>
      <c r="G153" s="85"/>
      <c r="H153" s="84">
        <v>6</v>
      </c>
      <c r="I153" s="85"/>
      <c r="J153" s="84">
        <v>12</v>
      </c>
      <c r="K153" s="85"/>
      <c r="L153" s="10" t="s">
        <v>25</v>
      </c>
      <c r="M153" s="10" t="s">
        <v>39</v>
      </c>
      <c r="N153" s="88" t="s">
        <v>111</v>
      </c>
      <c r="O153" s="89"/>
      <c r="P153" s="88" t="s">
        <v>21</v>
      </c>
      <c r="Q153" s="89"/>
      <c r="R153" s="88" t="s">
        <v>355</v>
      </c>
      <c r="S153" s="89"/>
      <c r="T153" s="90" t="s">
        <v>356</v>
      </c>
      <c r="U153" s="91"/>
      <c r="V153" s="11" t="s">
        <v>201</v>
      </c>
      <c r="W153" s="92">
        <v>4</v>
      </c>
      <c r="X153" s="93"/>
      <c r="Y153" s="12">
        <v>3</v>
      </c>
      <c r="AA153" s="17" t="str">
        <f t="shared" si="14"/>
        <v>+</v>
      </c>
      <c r="AB153" s="17" t="str">
        <f t="shared" si="18"/>
        <v>+</v>
      </c>
      <c r="AC153" s="17" t="str">
        <f t="shared" si="18"/>
        <v>-</v>
      </c>
      <c r="AD153" s="17" t="str">
        <f t="shared" si="18"/>
        <v>-</v>
      </c>
      <c r="AE153" s="17" t="str">
        <f t="shared" si="18"/>
        <v>-</v>
      </c>
      <c r="AF153" s="17" t="str">
        <f t="shared" si="18"/>
        <v>-</v>
      </c>
      <c r="AG153" s="17" t="str">
        <f t="shared" si="18"/>
        <v>+</v>
      </c>
      <c r="AH153" s="17" t="str">
        <f t="shared" si="18"/>
        <v>-</v>
      </c>
      <c r="AI153" s="17" t="str">
        <f t="shared" si="18"/>
        <v>-</v>
      </c>
      <c r="AJ153" s="17" t="str">
        <f t="shared" si="18"/>
        <v>-</v>
      </c>
      <c r="AK153" s="17" t="str">
        <f t="shared" si="18"/>
        <v>+</v>
      </c>
      <c r="AL153" s="17" t="str">
        <f t="shared" si="18"/>
        <v>-</v>
      </c>
      <c r="AM153" s="17" t="str">
        <f t="shared" si="15"/>
        <v>0</v>
      </c>
      <c r="AN153" s="17" t="str">
        <f t="shared" si="15"/>
        <v>0</v>
      </c>
      <c r="AO153" s="17" t="str">
        <f t="shared" si="15"/>
        <v>0</v>
      </c>
      <c r="AP153">
        <v>146</v>
      </c>
    </row>
    <row r="154" spans="1:42" ht="10.9" customHeight="1" x14ac:dyDescent="0.2">
      <c r="A154" s="5">
        <v>14</v>
      </c>
      <c r="B154" s="84">
        <v>1205</v>
      </c>
      <c r="C154" s="85"/>
      <c r="D154" s="86" t="s">
        <v>191</v>
      </c>
      <c r="E154" s="87"/>
      <c r="F154" s="84">
        <v>1205</v>
      </c>
      <c r="G154" s="85"/>
      <c r="H154" s="84">
        <v>2</v>
      </c>
      <c r="I154" s="85"/>
      <c r="J154" s="84">
        <v>12</v>
      </c>
      <c r="K154" s="85"/>
      <c r="L154" s="10" t="s">
        <v>357</v>
      </c>
      <c r="M154" s="10" t="s">
        <v>66</v>
      </c>
      <c r="N154" s="88" t="s">
        <v>107</v>
      </c>
      <c r="O154" s="89"/>
      <c r="P154" s="88" t="s">
        <v>21</v>
      </c>
      <c r="Q154" s="89"/>
      <c r="R154" s="88" t="s">
        <v>358</v>
      </c>
      <c r="S154" s="89"/>
      <c r="T154" s="90" t="s">
        <v>69</v>
      </c>
      <c r="U154" s="91"/>
      <c r="V154" s="11" t="s">
        <v>359</v>
      </c>
      <c r="W154" s="92">
        <v>17</v>
      </c>
      <c r="X154" s="93"/>
      <c r="Y154" s="12">
        <v>5</v>
      </c>
      <c r="AA154" s="17" t="str">
        <f t="shared" si="14"/>
        <v>+</v>
      </c>
      <c r="AB154" s="17" t="str">
        <f t="shared" si="18"/>
        <v>+</v>
      </c>
      <c r="AC154" s="17" t="str">
        <f t="shared" si="18"/>
        <v>+</v>
      </c>
      <c r="AD154" s="17" t="str">
        <f t="shared" si="18"/>
        <v>+</v>
      </c>
      <c r="AE154" s="17" t="str">
        <f t="shared" si="18"/>
        <v>+</v>
      </c>
      <c r="AF154" s="17" t="str">
        <f t="shared" si="18"/>
        <v>-</v>
      </c>
      <c r="AG154" s="17" t="str">
        <f t="shared" si="18"/>
        <v>+</v>
      </c>
      <c r="AH154" s="17" t="str">
        <f t="shared" si="18"/>
        <v>+</v>
      </c>
      <c r="AI154" s="17" t="str">
        <f t="shared" si="18"/>
        <v>+</v>
      </c>
      <c r="AJ154" s="17" t="str">
        <f t="shared" si="18"/>
        <v>+</v>
      </c>
      <c r="AK154" s="17" t="str">
        <f t="shared" si="18"/>
        <v>+</v>
      </c>
      <c r="AL154" s="17" t="str">
        <f t="shared" si="18"/>
        <v>+</v>
      </c>
      <c r="AM154" s="17" t="str">
        <f t="shared" si="15"/>
        <v>2</v>
      </c>
      <c r="AN154" s="17" t="str">
        <f t="shared" si="15"/>
        <v>3</v>
      </c>
      <c r="AO154" s="17" t="str">
        <f t="shared" si="15"/>
        <v>1</v>
      </c>
      <c r="AP154">
        <v>147</v>
      </c>
    </row>
    <row r="155" spans="1:42" ht="11.65" customHeight="1" x14ac:dyDescent="0.2">
      <c r="A155" s="5">
        <v>15</v>
      </c>
      <c r="B155" s="84">
        <v>1205</v>
      </c>
      <c r="C155" s="85"/>
      <c r="D155" s="86" t="s">
        <v>31</v>
      </c>
      <c r="E155" s="87"/>
      <c r="F155" s="84">
        <v>1205</v>
      </c>
      <c r="G155" s="85"/>
      <c r="H155" s="84">
        <v>1</v>
      </c>
      <c r="I155" s="85"/>
      <c r="J155" s="84">
        <v>12</v>
      </c>
      <c r="K155" s="85"/>
      <c r="L155" s="10" t="s">
        <v>360</v>
      </c>
      <c r="M155" s="10" t="s">
        <v>66</v>
      </c>
      <c r="N155" s="88" t="s">
        <v>361</v>
      </c>
      <c r="O155" s="89"/>
      <c r="P155" s="88" t="s">
        <v>21</v>
      </c>
      <c r="Q155" s="89"/>
      <c r="R155" s="88" t="s">
        <v>362</v>
      </c>
      <c r="S155" s="89"/>
      <c r="T155" s="90" t="s">
        <v>363</v>
      </c>
      <c r="U155" s="91"/>
      <c r="V155" s="11" t="s">
        <v>24</v>
      </c>
      <c r="W155" s="92">
        <v>12</v>
      </c>
      <c r="X155" s="93"/>
      <c r="Y155" s="12">
        <v>4</v>
      </c>
      <c r="AA155" s="17" t="str">
        <f t="shared" si="14"/>
        <v>+</v>
      </c>
      <c r="AB155" s="17" t="str">
        <f t="shared" si="18"/>
        <v>+</v>
      </c>
      <c r="AC155" s="17" t="str">
        <f t="shared" si="18"/>
        <v>+</v>
      </c>
      <c r="AD155" s="17" t="str">
        <f t="shared" si="18"/>
        <v>+</v>
      </c>
      <c r="AE155" s="17" t="str">
        <f t="shared" si="18"/>
        <v>+</v>
      </c>
      <c r="AF155" s="17" t="str">
        <f t="shared" si="18"/>
        <v>-</v>
      </c>
      <c r="AG155" s="17" t="str">
        <f t="shared" si="18"/>
        <v>+</v>
      </c>
      <c r="AH155" s="17" t="str">
        <f t="shared" si="18"/>
        <v>+</v>
      </c>
      <c r="AI155" s="17" t="str">
        <f t="shared" si="18"/>
        <v>+</v>
      </c>
      <c r="AJ155" s="17" t="str">
        <f t="shared" si="18"/>
        <v>+</v>
      </c>
      <c r="AK155" s="17" t="str">
        <f t="shared" si="18"/>
        <v>-</v>
      </c>
      <c r="AL155" s="17" t="str">
        <f t="shared" si="18"/>
        <v>-</v>
      </c>
      <c r="AM155" s="17" t="str">
        <f t="shared" si="15"/>
        <v>1</v>
      </c>
      <c r="AN155" s="17" t="str">
        <f t="shared" si="15"/>
        <v>2</v>
      </c>
      <c r="AO155" s="17" t="str">
        <f t="shared" si="15"/>
        <v>0</v>
      </c>
      <c r="AP155">
        <v>148</v>
      </c>
    </row>
    <row r="156" spans="1:42" ht="11.65" customHeight="1" x14ac:dyDescent="0.2">
      <c r="A156" s="5">
        <v>16</v>
      </c>
      <c r="B156" s="84">
        <v>1205</v>
      </c>
      <c r="C156" s="85"/>
      <c r="D156" s="86" t="s">
        <v>191</v>
      </c>
      <c r="E156" s="87"/>
      <c r="F156" s="84">
        <v>1205</v>
      </c>
      <c r="G156" s="85"/>
      <c r="H156" s="84">
        <v>7</v>
      </c>
      <c r="I156" s="85"/>
      <c r="J156" s="84">
        <v>12</v>
      </c>
      <c r="K156" s="85"/>
      <c r="L156" s="10" t="s">
        <v>364</v>
      </c>
      <c r="M156" s="10" t="s">
        <v>365</v>
      </c>
      <c r="N156" s="88" t="s">
        <v>62</v>
      </c>
      <c r="O156" s="89"/>
      <c r="P156" s="88" t="s">
        <v>366</v>
      </c>
      <c r="Q156" s="89"/>
      <c r="R156" s="88" t="s">
        <v>367</v>
      </c>
      <c r="S156" s="89"/>
      <c r="T156" s="90" t="s">
        <v>368</v>
      </c>
      <c r="U156" s="91"/>
      <c r="V156" s="11" t="s">
        <v>369</v>
      </c>
      <c r="W156" s="92">
        <v>13</v>
      </c>
      <c r="X156" s="93"/>
      <c r="Y156" s="12">
        <v>4</v>
      </c>
      <c r="AA156" s="17" t="str">
        <f t="shared" si="14"/>
        <v>+</v>
      </c>
      <c r="AB156" s="17" t="str">
        <f t="shared" si="18"/>
        <v>+</v>
      </c>
      <c r="AC156" s="17" t="str">
        <f t="shared" si="18"/>
        <v>-</v>
      </c>
      <c r="AD156" s="17" t="str">
        <f t="shared" si="18"/>
        <v>+</v>
      </c>
      <c r="AE156" s="17" t="str">
        <f t="shared" si="18"/>
        <v>+</v>
      </c>
      <c r="AF156" s="17" t="str">
        <f t="shared" si="18"/>
        <v>+</v>
      </c>
      <c r="AG156" s="17" t="str">
        <f t="shared" si="18"/>
        <v>+</v>
      </c>
      <c r="AH156" s="17" t="str">
        <f t="shared" si="18"/>
        <v>+</v>
      </c>
      <c r="AI156" s="17" t="str">
        <f t="shared" si="18"/>
        <v>-</v>
      </c>
      <c r="AJ156" s="17" t="str">
        <f t="shared" si="18"/>
        <v>-</v>
      </c>
      <c r="AK156" s="17" t="str">
        <f t="shared" si="18"/>
        <v>+</v>
      </c>
      <c r="AL156" s="17" t="str">
        <f t="shared" si="18"/>
        <v>+</v>
      </c>
      <c r="AM156" s="17" t="str">
        <f t="shared" si="15"/>
        <v>2</v>
      </c>
      <c r="AN156" s="17" t="str">
        <f t="shared" si="15"/>
        <v>0</v>
      </c>
      <c r="AO156" s="17" t="str">
        <f t="shared" si="15"/>
        <v>2</v>
      </c>
      <c r="AP156">
        <v>149</v>
      </c>
    </row>
    <row r="157" spans="1:42" ht="10.9" customHeight="1" x14ac:dyDescent="0.2">
      <c r="A157" s="5">
        <v>17</v>
      </c>
      <c r="B157" s="84">
        <v>1205</v>
      </c>
      <c r="C157" s="85"/>
      <c r="D157" s="86" t="s">
        <v>17</v>
      </c>
      <c r="E157" s="87"/>
      <c r="F157" s="84">
        <v>1205</v>
      </c>
      <c r="G157" s="85"/>
      <c r="H157" s="84">
        <v>2</v>
      </c>
      <c r="I157" s="85"/>
      <c r="J157" s="84">
        <v>12</v>
      </c>
      <c r="K157" s="85"/>
      <c r="L157" s="10" t="s">
        <v>370</v>
      </c>
      <c r="M157" s="10" t="s">
        <v>188</v>
      </c>
      <c r="N157" s="88" t="s">
        <v>62</v>
      </c>
      <c r="O157" s="89"/>
      <c r="P157" s="88" t="s">
        <v>21</v>
      </c>
      <c r="Q157" s="89"/>
      <c r="R157" s="88" t="s">
        <v>371</v>
      </c>
      <c r="S157" s="89"/>
      <c r="T157" s="90" t="s">
        <v>113</v>
      </c>
      <c r="U157" s="91"/>
      <c r="V157" s="11" t="s">
        <v>59</v>
      </c>
      <c r="W157" s="92">
        <v>18</v>
      </c>
      <c r="X157" s="93"/>
      <c r="Y157" s="12">
        <v>5</v>
      </c>
      <c r="AA157" s="17" t="str">
        <f t="shared" si="14"/>
        <v>+</v>
      </c>
      <c r="AB157" s="17" t="str">
        <f t="shared" si="18"/>
        <v>+</v>
      </c>
      <c r="AC157" s="17" t="str">
        <f t="shared" si="18"/>
        <v>+</v>
      </c>
      <c r="AD157" s="17" t="str">
        <f t="shared" si="18"/>
        <v>+</v>
      </c>
      <c r="AE157" s="17" t="str">
        <f t="shared" si="18"/>
        <v>+</v>
      </c>
      <c r="AF157" s="17" t="str">
        <f t="shared" si="18"/>
        <v>+</v>
      </c>
      <c r="AG157" s="17" t="str">
        <f t="shared" si="18"/>
        <v>+</v>
      </c>
      <c r="AH157" s="17" t="str">
        <f t="shared" si="18"/>
        <v>+</v>
      </c>
      <c r="AI157" s="17" t="str">
        <f t="shared" si="18"/>
        <v>+</v>
      </c>
      <c r="AJ157" s="17" t="str">
        <f t="shared" si="18"/>
        <v>-</v>
      </c>
      <c r="AK157" s="17" t="str">
        <f t="shared" si="18"/>
        <v>+</v>
      </c>
      <c r="AL157" s="17" t="str">
        <f t="shared" si="18"/>
        <v>+</v>
      </c>
      <c r="AM157" s="17" t="str">
        <f t="shared" si="15"/>
        <v>2</v>
      </c>
      <c r="AN157" s="17" t="str">
        <f t="shared" si="15"/>
        <v>3</v>
      </c>
      <c r="AO157" s="17" t="str">
        <f t="shared" si="15"/>
        <v>2</v>
      </c>
      <c r="AP157">
        <v>150</v>
      </c>
    </row>
    <row r="158" spans="1:42" ht="11.65" customHeight="1" x14ac:dyDescent="0.2">
      <c r="A158" s="5">
        <v>18</v>
      </c>
      <c r="B158" s="84">
        <v>1205</v>
      </c>
      <c r="C158" s="85"/>
      <c r="D158" s="86" t="s">
        <v>17</v>
      </c>
      <c r="E158" s="87"/>
      <c r="F158" s="84">
        <v>1205</v>
      </c>
      <c r="G158" s="85"/>
      <c r="H158" s="84">
        <v>6</v>
      </c>
      <c r="I158" s="85"/>
      <c r="J158" s="84">
        <v>12</v>
      </c>
      <c r="K158" s="85"/>
      <c r="L158" s="10" t="s">
        <v>240</v>
      </c>
      <c r="M158" s="10" t="s">
        <v>372</v>
      </c>
      <c r="N158" s="88" t="s">
        <v>373</v>
      </c>
      <c r="O158" s="89"/>
      <c r="P158" s="88" t="s">
        <v>21</v>
      </c>
      <c r="Q158" s="89"/>
      <c r="R158" s="88" t="s">
        <v>374</v>
      </c>
      <c r="S158" s="89"/>
      <c r="T158" s="90" t="s">
        <v>375</v>
      </c>
      <c r="U158" s="91"/>
      <c r="V158" s="11" t="s">
        <v>53</v>
      </c>
      <c r="W158" s="92">
        <v>12</v>
      </c>
      <c r="X158" s="93"/>
      <c r="Y158" s="12">
        <v>4</v>
      </c>
      <c r="AA158" s="17" t="str">
        <f t="shared" si="14"/>
        <v>+</v>
      </c>
      <c r="AB158" s="17" t="str">
        <f t="shared" si="18"/>
        <v>+</v>
      </c>
      <c r="AC158" s="17" t="str">
        <f t="shared" si="18"/>
        <v>+</v>
      </c>
      <c r="AD158" s="17" t="str">
        <f t="shared" si="18"/>
        <v>+</v>
      </c>
      <c r="AE158" s="17" t="str">
        <f t="shared" si="18"/>
        <v>+</v>
      </c>
      <c r="AF158" s="17" t="str">
        <f t="shared" si="18"/>
        <v>-</v>
      </c>
      <c r="AG158" s="17" t="str">
        <f t="shared" si="18"/>
        <v>+</v>
      </c>
      <c r="AH158" s="17" t="str">
        <f t="shared" si="18"/>
        <v>-</v>
      </c>
      <c r="AI158" s="17" t="str">
        <f t="shared" si="18"/>
        <v>-</v>
      </c>
      <c r="AJ158" s="17" t="str">
        <f t="shared" si="18"/>
        <v>-</v>
      </c>
      <c r="AK158" s="17" t="str">
        <f t="shared" si="18"/>
        <v>-</v>
      </c>
      <c r="AL158" s="17" t="str">
        <f t="shared" si="18"/>
        <v>+</v>
      </c>
      <c r="AM158" s="17" t="str">
        <f t="shared" si="15"/>
        <v>1</v>
      </c>
      <c r="AN158" s="17" t="str">
        <f t="shared" si="15"/>
        <v>2</v>
      </c>
      <c r="AO158" s="17" t="str">
        <f t="shared" si="15"/>
        <v>2</v>
      </c>
      <c r="AP158">
        <v>151</v>
      </c>
    </row>
    <row r="159" spans="1:42" ht="11.65" customHeight="1" x14ac:dyDescent="0.2">
      <c r="A159" s="5">
        <v>19</v>
      </c>
      <c r="B159" s="84">
        <v>1205</v>
      </c>
      <c r="C159" s="85"/>
      <c r="D159" s="86" t="s">
        <v>31</v>
      </c>
      <c r="E159" s="87"/>
      <c r="F159" s="84">
        <v>1205</v>
      </c>
      <c r="G159" s="85"/>
      <c r="H159" s="84">
        <v>6</v>
      </c>
      <c r="I159" s="85"/>
      <c r="J159" s="84">
        <v>12</v>
      </c>
      <c r="K159" s="85"/>
      <c r="L159" s="10" t="s">
        <v>376</v>
      </c>
      <c r="M159" s="10" t="s">
        <v>39</v>
      </c>
      <c r="N159" s="88" t="s">
        <v>111</v>
      </c>
      <c r="O159" s="89"/>
      <c r="P159" s="88" t="s">
        <v>21</v>
      </c>
      <c r="Q159" s="89"/>
      <c r="R159" s="88" t="s">
        <v>377</v>
      </c>
      <c r="S159" s="89"/>
      <c r="T159" s="90" t="s">
        <v>351</v>
      </c>
      <c r="U159" s="91"/>
      <c r="V159" s="11" t="s">
        <v>59</v>
      </c>
      <c r="W159" s="92">
        <v>18</v>
      </c>
      <c r="X159" s="93"/>
      <c r="Y159" s="12">
        <v>5</v>
      </c>
      <c r="AA159" s="17" t="str">
        <f t="shared" si="14"/>
        <v>+</v>
      </c>
      <c r="AB159" s="17" t="str">
        <f t="shared" si="18"/>
        <v>+</v>
      </c>
      <c r="AC159" s="17" t="str">
        <f t="shared" si="18"/>
        <v>-</v>
      </c>
      <c r="AD159" s="17" t="str">
        <f t="shared" si="18"/>
        <v>+</v>
      </c>
      <c r="AE159" s="17" t="str">
        <f t="shared" si="18"/>
        <v>+</v>
      </c>
      <c r="AF159" s="17" t="str">
        <f t="shared" si="18"/>
        <v>+</v>
      </c>
      <c r="AG159" s="17" t="str">
        <f t="shared" si="18"/>
        <v>+</v>
      </c>
      <c r="AH159" s="17" t="str">
        <f t="shared" si="18"/>
        <v>+</v>
      </c>
      <c r="AI159" s="17" t="str">
        <f t="shared" si="18"/>
        <v>+</v>
      </c>
      <c r="AJ159" s="17" t="str">
        <f t="shared" si="18"/>
        <v>+</v>
      </c>
      <c r="AK159" s="17" t="str">
        <f t="shared" si="18"/>
        <v>+</v>
      </c>
      <c r="AL159" s="17" t="str">
        <f t="shared" si="18"/>
        <v>+</v>
      </c>
      <c r="AM159" s="17" t="str">
        <f t="shared" si="15"/>
        <v>2</v>
      </c>
      <c r="AN159" s="17" t="str">
        <f t="shared" si="15"/>
        <v>3</v>
      </c>
      <c r="AO159" s="17" t="str">
        <f t="shared" si="15"/>
        <v>2</v>
      </c>
      <c r="AP159">
        <v>152</v>
      </c>
    </row>
    <row r="160" spans="1:42" ht="11.65" customHeight="1" x14ac:dyDescent="0.2">
      <c r="A160" s="5">
        <v>20</v>
      </c>
      <c r="B160" s="84">
        <v>1205</v>
      </c>
      <c r="C160" s="85"/>
      <c r="D160" s="86" t="s">
        <v>17</v>
      </c>
      <c r="E160" s="87"/>
      <c r="F160" s="84">
        <v>1205</v>
      </c>
      <c r="G160" s="85"/>
      <c r="H160" s="84">
        <v>2</v>
      </c>
      <c r="I160" s="85"/>
      <c r="J160" s="84">
        <v>12</v>
      </c>
      <c r="K160" s="85"/>
      <c r="L160" s="10" t="s">
        <v>378</v>
      </c>
      <c r="M160" s="10" t="s">
        <v>160</v>
      </c>
      <c r="N160" s="88" t="s">
        <v>257</v>
      </c>
      <c r="O160" s="89"/>
      <c r="P160" s="88" t="s">
        <v>21</v>
      </c>
      <c r="Q160" s="89"/>
      <c r="R160" s="88" t="s">
        <v>379</v>
      </c>
      <c r="S160" s="89"/>
      <c r="T160" s="90" t="s">
        <v>380</v>
      </c>
      <c r="U160" s="91"/>
      <c r="V160" s="11" t="s">
        <v>170</v>
      </c>
      <c r="W160" s="92">
        <v>15</v>
      </c>
      <c r="X160" s="93"/>
      <c r="Y160" s="12">
        <v>4</v>
      </c>
      <c r="AA160" s="17" t="str">
        <f t="shared" si="14"/>
        <v>+</v>
      </c>
      <c r="AB160" s="17" t="str">
        <f t="shared" si="18"/>
        <v>+</v>
      </c>
      <c r="AC160" s="17" t="str">
        <f t="shared" si="18"/>
        <v>-</v>
      </c>
      <c r="AD160" s="17" t="str">
        <f t="shared" si="18"/>
        <v>+</v>
      </c>
      <c r="AE160" s="17" t="str">
        <f t="shared" si="18"/>
        <v>+</v>
      </c>
      <c r="AF160" s="17" t="str">
        <f t="shared" si="18"/>
        <v>-</v>
      </c>
      <c r="AG160" s="17" t="str">
        <f t="shared" si="18"/>
        <v>+</v>
      </c>
      <c r="AH160" s="17" t="str">
        <f t="shared" si="18"/>
        <v>+</v>
      </c>
      <c r="AI160" s="17" t="str">
        <f t="shared" si="18"/>
        <v>+</v>
      </c>
      <c r="AJ160" s="17" t="str">
        <f t="shared" si="18"/>
        <v>+</v>
      </c>
      <c r="AK160" s="17" t="str">
        <f t="shared" si="18"/>
        <v>+</v>
      </c>
      <c r="AL160" s="17" t="str">
        <f t="shared" si="18"/>
        <v>-</v>
      </c>
      <c r="AM160" s="17" t="str">
        <f t="shared" si="15"/>
        <v>2</v>
      </c>
      <c r="AN160" s="17" t="str">
        <f t="shared" si="15"/>
        <v>2</v>
      </c>
      <c r="AO160" s="17" t="str">
        <f t="shared" si="15"/>
        <v>2</v>
      </c>
      <c r="AP160">
        <v>153</v>
      </c>
    </row>
    <row r="161" spans="1:42" ht="10.9" customHeight="1" x14ac:dyDescent="0.2">
      <c r="A161" s="5">
        <v>21</v>
      </c>
      <c r="B161" s="84">
        <v>1205</v>
      </c>
      <c r="C161" s="85"/>
      <c r="D161" s="86" t="s">
        <v>191</v>
      </c>
      <c r="E161" s="87"/>
      <c r="F161" s="84">
        <v>1205</v>
      </c>
      <c r="G161" s="85"/>
      <c r="H161" s="84">
        <v>1</v>
      </c>
      <c r="I161" s="85"/>
      <c r="J161" s="84">
        <v>12</v>
      </c>
      <c r="K161" s="85"/>
      <c r="L161" s="10" t="s">
        <v>381</v>
      </c>
      <c r="M161" s="10" t="s">
        <v>55</v>
      </c>
      <c r="N161" s="88" t="s">
        <v>111</v>
      </c>
      <c r="O161" s="89"/>
      <c r="P161" s="88" t="s">
        <v>21</v>
      </c>
      <c r="Q161" s="89"/>
      <c r="R161" s="88" t="s">
        <v>382</v>
      </c>
      <c r="S161" s="89"/>
      <c r="T161" s="90" t="s">
        <v>383</v>
      </c>
      <c r="U161" s="91"/>
      <c r="V161" s="11" t="s">
        <v>53</v>
      </c>
      <c r="W161" s="92">
        <v>15</v>
      </c>
      <c r="X161" s="93"/>
      <c r="Y161" s="12">
        <v>4</v>
      </c>
      <c r="AA161" s="17" t="str">
        <f t="shared" si="14"/>
        <v>+</v>
      </c>
      <c r="AB161" s="17" t="str">
        <f t="shared" si="18"/>
        <v>+</v>
      </c>
      <c r="AC161" s="17" t="str">
        <f t="shared" si="18"/>
        <v>+</v>
      </c>
      <c r="AD161" s="17" t="str">
        <f t="shared" si="18"/>
        <v>+</v>
      </c>
      <c r="AE161" s="17" t="str">
        <f t="shared" si="18"/>
        <v>+</v>
      </c>
      <c r="AF161" s="17" t="str">
        <f t="shared" si="18"/>
        <v>+</v>
      </c>
      <c r="AG161" s="17" t="str">
        <f t="shared" si="18"/>
        <v>+</v>
      </c>
      <c r="AH161" s="17" t="str">
        <f t="shared" si="18"/>
        <v>-</v>
      </c>
      <c r="AI161" s="17" t="str">
        <f t="shared" si="18"/>
        <v>-</v>
      </c>
      <c r="AJ161" s="17" t="str">
        <f t="shared" si="18"/>
        <v>+</v>
      </c>
      <c r="AK161" s="17" t="str">
        <f t="shared" si="18"/>
        <v>+</v>
      </c>
      <c r="AL161" s="17" t="str">
        <f t="shared" si="18"/>
        <v>+</v>
      </c>
      <c r="AM161" s="17" t="str">
        <f t="shared" si="15"/>
        <v>1</v>
      </c>
      <c r="AN161" s="17" t="str">
        <f t="shared" si="15"/>
        <v>2</v>
      </c>
      <c r="AO161" s="17" t="str">
        <f t="shared" si="15"/>
        <v>2</v>
      </c>
      <c r="AP161">
        <v>154</v>
      </c>
    </row>
    <row r="162" spans="1:42" ht="11.65" customHeight="1" x14ac:dyDescent="0.2">
      <c r="A162" s="5">
        <v>22</v>
      </c>
      <c r="B162" s="84">
        <v>1205</v>
      </c>
      <c r="C162" s="85"/>
      <c r="D162" s="86" t="s">
        <v>17</v>
      </c>
      <c r="E162" s="87"/>
      <c r="F162" s="84">
        <v>1205</v>
      </c>
      <c r="G162" s="85"/>
      <c r="H162" s="84">
        <v>1</v>
      </c>
      <c r="I162" s="85"/>
      <c r="J162" s="84">
        <v>12</v>
      </c>
      <c r="K162" s="85"/>
      <c r="L162" s="10" t="s">
        <v>384</v>
      </c>
      <c r="M162" s="10" t="s">
        <v>188</v>
      </c>
      <c r="N162" s="88" t="s">
        <v>56</v>
      </c>
      <c r="O162" s="89"/>
      <c r="P162" s="88" t="s">
        <v>21</v>
      </c>
      <c r="Q162" s="89"/>
      <c r="R162" s="88" t="s">
        <v>385</v>
      </c>
      <c r="S162" s="89"/>
      <c r="T162" s="90" t="s">
        <v>386</v>
      </c>
      <c r="U162" s="91"/>
      <c r="V162" s="11" t="s">
        <v>170</v>
      </c>
      <c r="W162" s="92">
        <v>12</v>
      </c>
      <c r="X162" s="93"/>
      <c r="Y162" s="12">
        <v>4</v>
      </c>
      <c r="AA162" s="17" t="str">
        <f t="shared" si="14"/>
        <v>+</v>
      </c>
      <c r="AB162" s="17" t="str">
        <f t="shared" si="18"/>
        <v>+</v>
      </c>
      <c r="AC162" s="17" t="str">
        <f t="shared" si="18"/>
        <v>+</v>
      </c>
      <c r="AD162" s="17" t="str">
        <f t="shared" si="18"/>
        <v>-</v>
      </c>
      <c r="AE162" s="17" t="str">
        <f t="shared" si="18"/>
        <v>-</v>
      </c>
      <c r="AF162" s="17" t="str">
        <f t="shared" si="18"/>
        <v>-</v>
      </c>
      <c r="AG162" s="17" t="str">
        <f t="shared" si="18"/>
        <v>-</v>
      </c>
      <c r="AH162" s="17" t="str">
        <f t="shared" si="18"/>
        <v>-</v>
      </c>
      <c r="AI162" s="17" t="str">
        <f t="shared" si="18"/>
        <v>-</v>
      </c>
      <c r="AJ162" s="17" t="str">
        <f t="shared" si="18"/>
        <v>+</v>
      </c>
      <c r="AK162" s="17" t="str">
        <f t="shared" si="18"/>
        <v>+</v>
      </c>
      <c r="AL162" s="17" t="str">
        <f t="shared" si="18"/>
        <v>+</v>
      </c>
      <c r="AM162" s="17" t="str">
        <f t="shared" si="15"/>
        <v>2</v>
      </c>
      <c r="AN162" s="17" t="str">
        <f t="shared" si="15"/>
        <v>2</v>
      </c>
      <c r="AO162" s="17" t="str">
        <f t="shared" si="15"/>
        <v>2</v>
      </c>
      <c r="AP162">
        <v>155</v>
      </c>
    </row>
    <row r="163" spans="1:42" ht="11.65" customHeight="1" x14ac:dyDescent="0.2">
      <c r="A163" s="5">
        <v>23</v>
      </c>
      <c r="B163" s="84">
        <v>1205</v>
      </c>
      <c r="C163" s="85"/>
      <c r="D163" s="86" t="s">
        <v>31</v>
      </c>
      <c r="E163" s="87"/>
      <c r="F163" s="84">
        <v>1205</v>
      </c>
      <c r="G163" s="85"/>
      <c r="H163" s="84">
        <v>6</v>
      </c>
      <c r="I163" s="85"/>
      <c r="J163" s="84">
        <v>12</v>
      </c>
      <c r="K163" s="85"/>
      <c r="L163" s="10" t="s">
        <v>387</v>
      </c>
      <c r="M163" s="10" t="s">
        <v>301</v>
      </c>
      <c r="N163" s="88" t="s">
        <v>82</v>
      </c>
      <c r="O163" s="89"/>
      <c r="P163" s="88" t="s">
        <v>21</v>
      </c>
      <c r="Q163" s="89"/>
      <c r="R163" s="88" t="s">
        <v>388</v>
      </c>
      <c r="S163" s="89"/>
      <c r="T163" s="90" t="s">
        <v>389</v>
      </c>
      <c r="U163" s="91"/>
      <c r="V163" s="11" t="s">
        <v>95</v>
      </c>
      <c r="W163" s="92">
        <v>14</v>
      </c>
      <c r="X163" s="93"/>
      <c r="Y163" s="12">
        <v>4</v>
      </c>
      <c r="AA163" s="17" t="str">
        <f t="shared" si="14"/>
        <v>+</v>
      </c>
      <c r="AB163" s="17" t="str">
        <f t="shared" si="18"/>
        <v>+</v>
      </c>
      <c r="AC163" s="17" t="str">
        <f t="shared" si="18"/>
        <v>+</v>
      </c>
      <c r="AD163" s="17" t="str">
        <f t="shared" si="18"/>
        <v>+</v>
      </c>
      <c r="AE163" s="17" t="str">
        <f t="shared" si="18"/>
        <v>+</v>
      </c>
      <c r="AF163" s="17" t="str">
        <f t="shared" si="18"/>
        <v>-</v>
      </c>
      <c r="AG163" s="17" t="str">
        <f t="shared" si="18"/>
        <v>+</v>
      </c>
      <c r="AH163" s="17" t="str">
        <f t="shared" si="18"/>
        <v>+</v>
      </c>
      <c r="AI163" s="17" t="str">
        <f t="shared" si="18"/>
        <v>+</v>
      </c>
      <c r="AJ163" s="17" t="str">
        <f t="shared" si="18"/>
        <v>+</v>
      </c>
      <c r="AK163" s="17" t="str">
        <f t="shared" si="18"/>
        <v>-</v>
      </c>
      <c r="AL163" s="17" t="str">
        <f t="shared" si="18"/>
        <v>+</v>
      </c>
      <c r="AM163" s="17" t="str">
        <f t="shared" si="15"/>
        <v>1</v>
      </c>
      <c r="AN163" s="17" t="str">
        <f t="shared" si="15"/>
        <v>1</v>
      </c>
      <c r="AO163" s="17" t="str">
        <f t="shared" si="15"/>
        <v>2</v>
      </c>
      <c r="AP163">
        <v>156</v>
      </c>
    </row>
    <row r="164" spans="1:42" ht="11.65" customHeight="1" x14ac:dyDescent="0.2">
      <c r="A164" s="5">
        <v>24</v>
      </c>
      <c r="B164" s="84">
        <v>1205</v>
      </c>
      <c r="C164" s="85"/>
      <c r="D164" s="86" t="s">
        <v>31</v>
      </c>
      <c r="E164" s="87"/>
      <c r="F164" s="84">
        <v>1205</v>
      </c>
      <c r="G164" s="85"/>
      <c r="H164" s="84">
        <v>2</v>
      </c>
      <c r="I164" s="85"/>
      <c r="J164" s="84">
        <v>12</v>
      </c>
      <c r="K164" s="85"/>
      <c r="L164" s="10" t="s">
        <v>118</v>
      </c>
      <c r="M164" s="10" t="s">
        <v>390</v>
      </c>
      <c r="N164" s="88" t="s">
        <v>27</v>
      </c>
      <c r="O164" s="89"/>
      <c r="P164" s="88" t="s">
        <v>21</v>
      </c>
      <c r="Q164" s="89"/>
      <c r="R164" s="88" t="s">
        <v>391</v>
      </c>
      <c r="S164" s="89"/>
      <c r="T164" s="90" t="s">
        <v>392</v>
      </c>
      <c r="U164" s="91"/>
      <c r="V164" s="11" t="s">
        <v>42</v>
      </c>
      <c r="W164" s="92">
        <v>15</v>
      </c>
      <c r="X164" s="93"/>
      <c r="Y164" s="12">
        <v>4</v>
      </c>
      <c r="AA164" s="17" t="str">
        <f t="shared" si="14"/>
        <v>+</v>
      </c>
      <c r="AB164" s="17" t="str">
        <f t="shared" si="18"/>
        <v>+</v>
      </c>
      <c r="AC164" s="17" t="str">
        <f t="shared" si="18"/>
        <v>+</v>
      </c>
      <c r="AD164" s="17" t="str">
        <f t="shared" si="18"/>
        <v>-</v>
      </c>
      <c r="AE164" s="17" t="str">
        <f t="shared" si="18"/>
        <v>+</v>
      </c>
      <c r="AF164" s="17" t="str">
        <f t="shared" si="18"/>
        <v>+</v>
      </c>
      <c r="AG164" s="17" t="str">
        <f t="shared" si="18"/>
        <v>+</v>
      </c>
      <c r="AH164" s="17" t="str">
        <f t="shared" si="18"/>
        <v>-</v>
      </c>
      <c r="AI164" s="17" t="str">
        <f t="shared" si="18"/>
        <v>+</v>
      </c>
      <c r="AJ164" s="17" t="str">
        <f t="shared" si="18"/>
        <v>-</v>
      </c>
      <c r="AK164" s="17" t="str">
        <f t="shared" si="18"/>
        <v>+</v>
      </c>
      <c r="AL164" s="17" t="str">
        <f t="shared" si="18"/>
        <v>+</v>
      </c>
      <c r="AM164" s="17" t="str">
        <f t="shared" si="15"/>
        <v>1</v>
      </c>
      <c r="AN164" s="17" t="str">
        <f t="shared" si="15"/>
        <v>3</v>
      </c>
      <c r="AO164" s="17" t="str">
        <f t="shared" si="15"/>
        <v>2</v>
      </c>
      <c r="AP164">
        <v>157</v>
      </c>
    </row>
    <row r="165" spans="1:42" ht="10.9" customHeight="1" x14ac:dyDescent="0.2">
      <c r="A165" s="5">
        <v>25</v>
      </c>
      <c r="B165" s="84">
        <v>1205</v>
      </c>
      <c r="C165" s="85"/>
      <c r="D165" s="86" t="s">
        <v>17</v>
      </c>
      <c r="E165" s="87"/>
      <c r="F165" s="84">
        <v>1205</v>
      </c>
      <c r="G165" s="85"/>
      <c r="H165" s="84">
        <v>5</v>
      </c>
      <c r="I165" s="85"/>
      <c r="J165" s="84">
        <v>12</v>
      </c>
      <c r="K165" s="85"/>
      <c r="L165" s="77" t="s">
        <v>393</v>
      </c>
      <c r="M165" s="77" t="s">
        <v>265</v>
      </c>
      <c r="N165" s="88" t="s">
        <v>27</v>
      </c>
      <c r="O165" s="89"/>
      <c r="P165" s="88" t="s">
        <v>21</v>
      </c>
      <c r="Q165" s="89"/>
      <c r="R165" s="88" t="s">
        <v>394</v>
      </c>
      <c r="S165" s="89"/>
      <c r="T165" s="90" t="s">
        <v>783</v>
      </c>
      <c r="U165" s="91"/>
      <c r="V165" s="78" t="s">
        <v>201</v>
      </c>
      <c r="W165" s="92">
        <v>7</v>
      </c>
      <c r="X165" s="93"/>
      <c r="Y165" s="79">
        <v>3</v>
      </c>
      <c r="AA165" s="17" t="str">
        <f t="shared" si="14"/>
        <v>+</v>
      </c>
      <c r="AB165" s="17" t="str">
        <f t="shared" si="18"/>
        <v>+</v>
      </c>
      <c r="AC165" s="17" t="str">
        <f t="shared" si="18"/>
        <v>+</v>
      </c>
      <c r="AD165" s="17" t="str">
        <f t="shared" si="18"/>
        <v>-</v>
      </c>
      <c r="AE165" s="17" t="str">
        <f t="shared" si="18"/>
        <v>-</v>
      </c>
      <c r="AF165" s="17" t="str">
        <f t="shared" si="18"/>
        <v>-</v>
      </c>
      <c r="AG165" s="17" t="str">
        <f t="shared" si="18"/>
        <v>+</v>
      </c>
      <c r="AH165" s="17" t="str">
        <f t="shared" si="18"/>
        <v>+</v>
      </c>
      <c r="AI165" s="17" t="str">
        <f t="shared" si="18"/>
        <v>-</v>
      </c>
      <c r="AJ165" s="17" t="str">
        <f t="shared" si="18"/>
        <v>-</v>
      </c>
      <c r="AK165" s="17" t="str">
        <f t="shared" si="18"/>
        <v>+</v>
      </c>
      <c r="AL165" s="17" t="str">
        <f t="shared" si="18"/>
        <v>+</v>
      </c>
      <c r="AM165" s="17" t="str">
        <f t="shared" si="15"/>
        <v>0</v>
      </c>
      <c r="AN165" s="17" t="str">
        <f t="shared" si="15"/>
        <v>0</v>
      </c>
      <c r="AO165" s="17" t="str">
        <f t="shared" si="15"/>
        <v>0</v>
      </c>
      <c r="AP165">
        <v>158</v>
      </c>
    </row>
    <row r="166" spans="1:42" ht="11.65" customHeight="1" x14ac:dyDescent="0.2">
      <c r="A166" s="5">
        <v>26</v>
      </c>
      <c r="B166" s="84">
        <v>1205</v>
      </c>
      <c r="C166" s="85"/>
      <c r="D166" s="86" t="s">
        <v>17</v>
      </c>
      <c r="E166" s="87"/>
      <c r="F166" s="84">
        <v>1205</v>
      </c>
      <c r="G166" s="85"/>
      <c r="H166" s="84">
        <v>2</v>
      </c>
      <c r="I166" s="85"/>
      <c r="J166" s="84">
        <v>12</v>
      </c>
      <c r="K166" s="85"/>
      <c r="L166" s="10" t="s">
        <v>395</v>
      </c>
      <c r="M166" s="10" t="s">
        <v>343</v>
      </c>
      <c r="N166" s="88" t="s">
        <v>396</v>
      </c>
      <c r="O166" s="89"/>
      <c r="P166" s="88" t="s">
        <v>21</v>
      </c>
      <c r="Q166" s="89"/>
      <c r="R166" s="88" t="s">
        <v>397</v>
      </c>
      <c r="S166" s="89"/>
      <c r="T166" s="90" t="s">
        <v>398</v>
      </c>
      <c r="U166" s="91"/>
      <c r="V166" s="11" t="s">
        <v>201</v>
      </c>
      <c r="W166" s="92">
        <v>3</v>
      </c>
      <c r="X166" s="93"/>
      <c r="Y166" s="12">
        <v>2</v>
      </c>
      <c r="AA166" s="17" t="str">
        <f t="shared" si="14"/>
        <v>+</v>
      </c>
      <c r="AB166" s="17" t="str">
        <f t="shared" si="18"/>
        <v>+</v>
      </c>
      <c r="AC166" s="17" t="str">
        <f t="shared" si="18"/>
        <v>-</v>
      </c>
      <c r="AD166" s="17" t="str">
        <f t="shared" si="18"/>
        <v>-</v>
      </c>
      <c r="AE166" s="17" t="str">
        <f t="shared" si="18"/>
        <v>-</v>
      </c>
      <c r="AF166" s="17" t="str">
        <f t="shared" si="18"/>
        <v>-</v>
      </c>
      <c r="AG166" s="17" t="str">
        <f t="shared" si="18"/>
        <v>+</v>
      </c>
      <c r="AH166" s="17" t="str">
        <f t="shared" si="18"/>
        <v>-</v>
      </c>
      <c r="AI166" s="17" t="str">
        <f t="shared" si="18"/>
        <v>-</v>
      </c>
      <c r="AJ166" s="17" t="str">
        <f t="shared" si="18"/>
        <v>-</v>
      </c>
      <c r="AK166" s="17" t="str">
        <f t="shared" si="18"/>
        <v>-</v>
      </c>
      <c r="AL166" s="17" t="str">
        <f t="shared" si="18"/>
        <v>-</v>
      </c>
      <c r="AM166" s="17" t="str">
        <f t="shared" si="15"/>
        <v>0</v>
      </c>
      <c r="AN166" s="17" t="str">
        <f t="shared" si="15"/>
        <v>0</v>
      </c>
      <c r="AO166" s="17" t="str">
        <f t="shared" si="15"/>
        <v>0</v>
      </c>
      <c r="AP166">
        <v>159</v>
      </c>
    </row>
    <row r="167" spans="1:42" ht="11.65" customHeight="1" x14ac:dyDescent="0.2">
      <c r="A167" s="5">
        <v>27</v>
      </c>
      <c r="B167" s="84">
        <v>1205</v>
      </c>
      <c r="C167" s="85"/>
      <c r="D167" s="86" t="s">
        <v>31</v>
      </c>
      <c r="E167" s="87"/>
      <c r="F167" s="84">
        <v>1205</v>
      </c>
      <c r="G167" s="85"/>
      <c r="H167" s="84">
        <v>2</v>
      </c>
      <c r="I167" s="85"/>
      <c r="J167" s="84">
        <v>12</v>
      </c>
      <c r="K167" s="85"/>
      <c r="L167" s="10" t="s">
        <v>399</v>
      </c>
      <c r="M167" s="10" t="s">
        <v>156</v>
      </c>
      <c r="N167" s="88" t="s">
        <v>400</v>
      </c>
      <c r="O167" s="89"/>
      <c r="P167" s="88" t="s">
        <v>21</v>
      </c>
      <c r="Q167" s="89"/>
      <c r="R167" s="88" t="s">
        <v>401</v>
      </c>
      <c r="S167" s="89"/>
      <c r="T167" s="90" t="s">
        <v>402</v>
      </c>
      <c r="U167" s="91"/>
      <c r="V167" s="11" t="s">
        <v>24</v>
      </c>
      <c r="W167" s="92">
        <v>9</v>
      </c>
      <c r="X167" s="93"/>
      <c r="Y167" s="12">
        <v>3</v>
      </c>
      <c r="AA167" s="17" t="str">
        <f t="shared" si="14"/>
        <v>+</v>
      </c>
      <c r="AB167" s="17" t="str">
        <f t="shared" si="18"/>
        <v>+</v>
      </c>
      <c r="AC167" s="17" t="str">
        <f t="shared" si="18"/>
        <v>+</v>
      </c>
      <c r="AD167" s="17" t="str">
        <f t="shared" si="18"/>
        <v>-</v>
      </c>
      <c r="AE167" s="17" t="str">
        <f t="shared" si="18"/>
        <v>-</v>
      </c>
      <c r="AF167" s="17" t="str">
        <f t="shared" si="18"/>
        <v>-</v>
      </c>
      <c r="AG167" s="17" t="str">
        <f t="shared" si="18"/>
        <v>+</v>
      </c>
      <c r="AH167" s="17" t="str">
        <f t="shared" si="18"/>
        <v>-</v>
      </c>
      <c r="AI167" s="17" t="str">
        <f t="shared" si="18"/>
        <v>-</v>
      </c>
      <c r="AJ167" s="17" t="str">
        <f t="shared" si="18"/>
        <v>-</v>
      </c>
      <c r="AK167" s="17" t="str">
        <f t="shared" si="18"/>
        <v>+</v>
      </c>
      <c r="AL167" s="17" t="str">
        <f t="shared" si="18"/>
        <v>+</v>
      </c>
      <c r="AM167" s="17" t="str">
        <f t="shared" si="15"/>
        <v>1</v>
      </c>
      <c r="AN167" s="17" t="str">
        <f t="shared" si="15"/>
        <v>2</v>
      </c>
      <c r="AO167" s="17" t="str">
        <f t="shared" si="15"/>
        <v>0</v>
      </c>
      <c r="AP167">
        <v>160</v>
      </c>
    </row>
    <row r="168" spans="1:42" ht="11.65" customHeight="1" x14ac:dyDescent="0.2">
      <c r="A168" s="5">
        <v>28</v>
      </c>
      <c r="B168" s="84">
        <v>1205</v>
      </c>
      <c r="C168" s="85"/>
      <c r="D168" s="86" t="s">
        <v>31</v>
      </c>
      <c r="E168" s="87"/>
      <c r="F168" s="84">
        <v>1205</v>
      </c>
      <c r="G168" s="85"/>
      <c r="H168" s="84">
        <v>1</v>
      </c>
      <c r="I168" s="85"/>
      <c r="J168" s="84">
        <v>12</v>
      </c>
      <c r="K168" s="85"/>
      <c r="L168" s="10" t="s">
        <v>403</v>
      </c>
      <c r="M168" s="10" t="s">
        <v>92</v>
      </c>
      <c r="N168" s="88" t="s">
        <v>126</v>
      </c>
      <c r="O168" s="89"/>
      <c r="P168" s="88" t="s">
        <v>21</v>
      </c>
      <c r="Q168" s="89"/>
      <c r="R168" s="88" t="s">
        <v>404</v>
      </c>
      <c r="S168" s="89"/>
      <c r="T168" s="90" t="s">
        <v>405</v>
      </c>
      <c r="U168" s="91"/>
      <c r="V168" s="11" t="s">
        <v>24</v>
      </c>
      <c r="W168" s="92">
        <v>13</v>
      </c>
      <c r="X168" s="93"/>
      <c r="Y168" s="12">
        <v>4</v>
      </c>
      <c r="AA168" s="17" t="str">
        <f t="shared" si="14"/>
        <v>+</v>
      </c>
      <c r="AB168" s="17" t="str">
        <f t="shared" ref="AB168:AL195" si="19">RIGHT((LEFT($T168,AB$7+1)))</f>
        <v>+</v>
      </c>
      <c r="AC168" s="17" t="str">
        <f t="shared" si="19"/>
        <v>+</v>
      </c>
      <c r="AD168" s="17" t="str">
        <f t="shared" si="19"/>
        <v>+</v>
      </c>
      <c r="AE168" s="17" t="str">
        <f t="shared" si="19"/>
        <v>+</v>
      </c>
      <c r="AF168" s="17" t="str">
        <f t="shared" si="19"/>
        <v>+</v>
      </c>
      <c r="AG168" s="17" t="str">
        <f t="shared" si="19"/>
        <v>+</v>
      </c>
      <c r="AH168" s="17" t="str">
        <f t="shared" si="19"/>
        <v>+</v>
      </c>
      <c r="AI168" s="17" t="str">
        <f t="shared" si="19"/>
        <v>+</v>
      </c>
      <c r="AJ168" s="17" t="str">
        <f t="shared" si="19"/>
        <v>-</v>
      </c>
      <c r="AK168" s="17" t="str">
        <f t="shared" si="19"/>
        <v>+</v>
      </c>
      <c r="AL168" s="17" t="str">
        <f t="shared" si="19"/>
        <v>-</v>
      </c>
      <c r="AM168" s="17" t="str">
        <f t="shared" ref="AM168:AO206" si="20">RIGHT((LEFT($V168,AM$7+1)))</f>
        <v>1</v>
      </c>
      <c r="AN168" s="17" t="str">
        <f t="shared" si="20"/>
        <v>2</v>
      </c>
      <c r="AO168" s="17" t="str">
        <f t="shared" si="20"/>
        <v>0</v>
      </c>
      <c r="AP168">
        <v>161</v>
      </c>
    </row>
    <row r="169" spans="1:42" ht="11.65" customHeight="1" x14ac:dyDescent="0.2">
      <c r="A169" s="5">
        <v>29</v>
      </c>
      <c r="B169" s="84">
        <v>1205</v>
      </c>
      <c r="C169" s="85"/>
      <c r="D169" s="86" t="s">
        <v>31</v>
      </c>
      <c r="E169" s="87"/>
      <c r="F169" s="84">
        <v>1205</v>
      </c>
      <c r="G169" s="85"/>
      <c r="H169" s="84">
        <v>6</v>
      </c>
      <c r="I169" s="85"/>
      <c r="J169" s="84">
        <v>12</v>
      </c>
      <c r="K169" s="85"/>
      <c r="L169" s="14" t="s">
        <v>687</v>
      </c>
      <c r="M169" s="14" t="s">
        <v>461</v>
      </c>
      <c r="N169" s="88" t="s">
        <v>27</v>
      </c>
      <c r="O169" s="89"/>
      <c r="P169" s="88" t="s">
        <v>21</v>
      </c>
      <c r="Q169" s="89"/>
      <c r="R169" s="88" t="s">
        <v>688</v>
      </c>
      <c r="S169" s="89"/>
      <c r="T169" s="90" t="s">
        <v>176</v>
      </c>
      <c r="U169" s="91"/>
      <c r="V169" s="15" t="s">
        <v>170</v>
      </c>
      <c r="W169" s="92">
        <v>18</v>
      </c>
      <c r="X169" s="93"/>
      <c r="Y169" s="13">
        <v>5</v>
      </c>
      <c r="AA169" s="17" t="str">
        <f t="shared" ref="AA169:AA180" si="21">RIGHT((LEFT($T169,AA$7+1)))</f>
        <v>+</v>
      </c>
      <c r="AB169" s="17" t="str">
        <f t="shared" si="19"/>
        <v>+</v>
      </c>
      <c r="AC169" s="17" t="str">
        <f t="shared" si="19"/>
        <v>+</v>
      </c>
      <c r="AD169" s="17" t="str">
        <f t="shared" si="19"/>
        <v>+</v>
      </c>
      <c r="AE169" s="17" t="str">
        <f t="shared" si="19"/>
        <v>+</v>
      </c>
      <c r="AF169" s="17" t="str">
        <f t="shared" si="19"/>
        <v>+</v>
      </c>
      <c r="AG169" s="17" t="str">
        <f t="shared" si="19"/>
        <v>+</v>
      </c>
      <c r="AH169" s="17" t="str">
        <f t="shared" si="19"/>
        <v>+</v>
      </c>
      <c r="AI169" s="17" t="str">
        <f t="shared" si="19"/>
        <v>+</v>
      </c>
      <c r="AJ169" s="17" t="str">
        <f t="shared" si="19"/>
        <v>+</v>
      </c>
      <c r="AK169" s="17" t="str">
        <f t="shared" si="19"/>
        <v>+</v>
      </c>
      <c r="AL169" s="17" t="str">
        <f t="shared" si="19"/>
        <v>+</v>
      </c>
      <c r="AM169" s="17" t="str">
        <f t="shared" si="20"/>
        <v>2</v>
      </c>
      <c r="AN169" s="17" t="str">
        <f t="shared" si="20"/>
        <v>2</v>
      </c>
      <c r="AO169" s="17" t="str">
        <f t="shared" si="20"/>
        <v>2</v>
      </c>
      <c r="AP169">
        <v>162</v>
      </c>
    </row>
    <row r="170" spans="1:42" ht="11.65" customHeight="1" x14ac:dyDescent="0.2">
      <c r="A170" s="5">
        <v>30</v>
      </c>
      <c r="B170" s="84">
        <v>1205</v>
      </c>
      <c r="C170" s="85"/>
      <c r="D170" s="86" t="s">
        <v>17</v>
      </c>
      <c r="E170" s="87"/>
      <c r="F170" s="84">
        <v>1205</v>
      </c>
      <c r="G170" s="85"/>
      <c r="H170" s="84">
        <v>6</v>
      </c>
      <c r="I170" s="85"/>
      <c r="J170" s="84">
        <v>12</v>
      </c>
      <c r="K170" s="85"/>
      <c r="L170" s="14" t="s">
        <v>689</v>
      </c>
      <c r="M170" s="14" t="s">
        <v>390</v>
      </c>
      <c r="N170" s="88" t="s">
        <v>266</v>
      </c>
      <c r="O170" s="89"/>
      <c r="P170" s="88" t="s">
        <v>21</v>
      </c>
      <c r="Q170" s="89"/>
      <c r="R170" s="88" t="s">
        <v>690</v>
      </c>
      <c r="S170" s="89"/>
      <c r="T170" s="90" t="s">
        <v>691</v>
      </c>
      <c r="U170" s="91"/>
      <c r="V170" s="15" t="s">
        <v>201</v>
      </c>
      <c r="W170" s="92">
        <v>8</v>
      </c>
      <c r="X170" s="93"/>
      <c r="Y170" s="13">
        <v>3</v>
      </c>
      <c r="AA170" s="17" t="str">
        <f t="shared" si="21"/>
        <v>+</v>
      </c>
      <c r="AB170" s="17" t="str">
        <f t="shared" si="19"/>
        <v>+</v>
      </c>
      <c r="AC170" s="17" t="str">
        <f t="shared" si="19"/>
        <v>-</v>
      </c>
      <c r="AD170" s="17" t="str">
        <f t="shared" si="19"/>
        <v>+</v>
      </c>
      <c r="AE170" s="17" t="str">
        <f t="shared" si="19"/>
        <v>+</v>
      </c>
      <c r="AF170" s="17" t="str">
        <f t="shared" si="19"/>
        <v>-</v>
      </c>
      <c r="AG170" s="17" t="str">
        <f t="shared" si="19"/>
        <v>+</v>
      </c>
      <c r="AH170" s="17" t="str">
        <f t="shared" si="19"/>
        <v>+</v>
      </c>
      <c r="AI170" s="17" t="str">
        <f t="shared" si="19"/>
        <v>-</v>
      </c>
      <c r="AJ170" s="17" t="str">
        <f t="shared" si="19"/>
        <v>+</v>
      </c>
      <c r="AK170" s="17" t="str">
        <f t="shared" si="19"/>
        <v>+</v>
      </c>
      <c r="AL170" s="17" t="str">
        <f t="shared" si="19"/>
        <v>-</v>
      </c>
      <c r="AM170" s="17" t="str">
        <f t="shared" si="20"/>
        <v>0</v>
      </c>
      <c r="AN170" s="17" t="str">
        <f t="shared" si="20"/>
        <v>0</v>
      </c>
      <c r="AO170" s="17" t="str">
        <f t="shared" si="20"/>
        <v>0</v>
      </c>
      <c r="AP170">
        <v>163</v>
      </c>
    </row>
    <row r="171" spans="1:42" ht="11.65" customHeight="1" x14ac:dyDescent="0.2">
      <c r="A171" s="5">
        <v>31</v>
      </c>
      <c r="B171" s="84">
        <v>1205</v>
      </c>
      <c r="C171" s="85"/>
      <c r="D171" s="86" t="s">
        <v>191</v>
      </c>
      <c r="E171" s="87"/>
      <c r="F171" s="84">
        <v>1205</v>
      </c>
      <c r="G171" s="85"/>
      <c r="H171" s="84">
        <v>6</v>
      </c>
      <c r="I171" s="85"/>
      <c r="J171" s="84">
        <v>12</v>
      </c>
      <c r="K171" s="85"/>
      <c r="L171" s="14" t="s">
        <v>692</v>
      </c>
      <c r="M171" s="14" t="s">
        <v>188</v>
      </c>
      <c r="N171" s="88" t="s">
        <v>56</v>
      </c>
      <c r="O171" s="89"/>
      <c r="P171" s="88" t="s">
        <v>21</v>
      </c>
      <c r="Q171" s="89"/>
      <c r="R171" s="88" t="s">
        <v>693</v>
      </c>
      <c r="S171" s="89"/>
      <c r="T171" s="90" t="s">
        <v>213</v>
      </c>
      <c r="U171" s="91"/>
      <c r="V171" s="15" t="s">
        <v>504</v>
      </c>
      <c r="W171" s="92">
        <v>7</v>
      </c>
      <c r="X171" s="93"/>
      <c r="Y171" s="13">
        <v>3</v>
      </c>
      <c r="AA171" s="17" t="str">
        <f t="shared" si="21"/>
        <v>+</v>
      </c>
      <c r="AB171" s="17" t="str">
        <f t="shared" si="19"/>
        <v>+</v>
      </c>
      <c r="AC171" s="17" t="str">
        <f t="shared" si="19"/>
        <v>-</v>
      </c>
      <c r="AD171" s="17" t="str">
        <f t="shared" si="19"/>
        <v>-</v>
      </c>
      <c r="AE171" s="17" t="str">
        <f t="shared" si="19"/>
        <v>+</v>
      </c>
      <c r="AF171" s="17" t="str">
        <f t="shared" si="19"/>
        <v>-</v>
      </c>
      <c r="AG171" s="17" t="str">
        <f t="shared" si="19"/>
        <v>+</v>
      </c>
      <c r="AH171" s="17" t="str">
        <f t="shared" si="19"/>
        <v>-</v>
      </c>
      <c r="AI171" s="17" t="str">
        <f t="shared" si="19"/>
        <v>-</v>
      </c>
      <c r="AJ171" s="17" t="str">
        <f t="shared" si="19"/>
        <v>-</v>
      </c>
      <c r="AK171" s="17" t="str">
        <f t="shared" si="19"/>
        <v>+</v>
      </c>
      <c r="AL171" s="17" t="str">
        <f t="shared" si="19"/>
        <v>-</v>
      </c>
      <c r="AM171" s="17" t="str">
        <f t="shared" si="20"/>
        <v>2</v>
      </c>
      <c r="AN171" s="17" t="str">
        <f t="shared" si="20"/>
        <v>0</v>
      </c>
      <c r="AO171" s="17" t="str">
        <f t="shared" si="20"/>
        <v>0</v>
      </c>
      <c r="AP171">
        <v>164</v>
      </c>
    </row>
    <row r="172" spans="1:42" ht="11.65" customHeight="1" x14ac:dyDescent="0.2">
      <c r="A172" s="5">
        <v>32</v>
      </c>
      <c r="B172" s="84">
        <v>1205</v>
      </c>
      <c r="C172" s="85"/>
      <c r="D172" s="86" t="s">
        <v>17</v>
      </c>
      <c r="E172" s="87"/>
      <c r="F172" s="84">
        <v>1205</v>
      </c>
      <c r="G172" s="85"/>
      <c r="H172" s="84">
        <v>1</v>
      </c>
      <c r="I172" s="85"/>
      <c r="J172" s="84">
        <v>12</v>
      </c>
      <c r="K172" s="85"/>
      <c r="L172" s="14" t="s">
        <v>694</v>
      </c>
      <c r="M172" s="14" t="s">
        <v>71</v>
      </c>
      <c r="N172" s="88" t="s">
        <v>695</v>
      </c>
      <c r="O172" s="89"/>
      <c r="P172" s="88" t="s">
        <v>21</v>
      </c>
      <c r="Q172" s="89"/>
      <c r="R172" s="88" t="s">
        <v>696</v>
      </c>
      <c r="S172" s="89"/>
      <c r="T172" s="90" t="s">
        <v>697</v>
      </c>
      <c r="U172" s="91"/>
      <c r="V172" s="15" t="s">
        <v>90</v>
      </c>
      <c r="W172" s="92">
        <v>13</v>
      </c>
      <c r="X172" s="93"/>
      <c r="Y172" s="13">
        <v>4</v>
      </c>
      <c r="AA172" s="17" t="str">
        <f t="shared" si="21"/>
        <v>+</v>
      </c>
      <c r="AB172" s="17" t="str">
        <f t="shared" si="19"/>
        <v>+</v>
      </c>
      <c r="AC172" s="17" t="str">
        <f t="shared" si="19"/>
        <v>+</v>
      </c>
      <c r="AD172" s="17" t="str">
        <f t="shared" si="19"/>
        <v>+</v>
      </c>
      <c r="AE172" s="17" t="str">
        <f t="shared" si="19"/>
        <v>-</v>
      </c>
      <c r="AF172" s="17" t="str">
        <f t="shared" si="19"/>
        <v>-</v>
      </c>
      <c r="AG172" s="17" t="str">
        <f t="shared" si="19"/>
        <v>+</v>
      </c>
      <c r="AH172" s="17" t="str">
        <f t="shared" si="19"/>
        <v>+</v>
      </c>
      <c r="AI172" s="17" t="str">
        <f t="shared" si="19"/>
        <v>+</v>
      </c>
      <c r="AJ172" s="17" t="str">
        <f t="shared" si="19"/>
        <v>+</v>
      </c>
      <c r="AK172" s="17" t="str">
        <f t="shared" si="19"/>
        <v>+</v>
      </c>
      <c r="AL172" s="17" t="str">
        <f t="shared" si="19"/>
        <v>+</v>
      </c>
      <c r="AM172" s="17" t="str">
        <f t="shared" si="20"/>
        <v>1</v>
      </c>
      <c r="AN172" s="17" t="str">
        <f t="shared" si="20"/>
        <v>0</v>
      </c>
      <c r="AO172" s="17" t="str">
        <f t="shared" si="20"/>
        <v>2</v>
      </c>
      <c r="AP172">
        <v>165</v>
      </c>
    </row>
    <row r="173" spans="1:42" ht="11.65" customHeight="1" x14ac:dyDescent="0.2">
      <c r="A173" s="5">
        <v>33</v>
      </c>
      <c r="B173" s="84">
        <v>1205</v>
      </c>
      <c r="C173" s="85"/>
      <c r="D173" s="86" t="s">
        <v>17</v>
      </c>
      <c r="E173" s="87"/>
      <c r="F173" s="84">
        <v>1205</v>
      </c>
      <c r="G173" s="85"/>
      <c r="H173" s="84">
        <v>1</v>
      </c>
      <c r="I173" s="85"/>
      <c r="J173" s="84">
        <v>12</v>
      </c>
      <c r="K173" s="85"/>
      <c r="L173" s="14" t="s">
        <v>698</v>
      </c>
      <c r="M173" s="14" t="s">
        <v>284</v>
      </c>
      <c r="N173" s="88" t="s">
        <v>111</v>
      </c>
      <c r="O173" s="89"/>
      <c r="P173" s="88" t="s">
        <v>21</v>
      </c>
      <c r="Q173" s="89"/>
      <c r="R173" s="88" t="s">
        <v>699</v>
      </c>
      <c r="S173" s="89"/>
      <c r="T173" s="90" t="s">
        <v>700</v>
      </c>
      <c r="U173" s="91"/>
      <c r="V173" s="15" t="s">
        <v>201</v>
      </c>
      <c r="W173" s="92">
        <v>6</v>
      </c>
      <c r="X173" s="93"/>
      <c r="Y173" s="13">
        <v>3</v>
      </c>
      <c r="AA173" s="17" t="str">
        <f t="shared" si="21"/>
        <v>+</v>
      </c>
      <c r="AB173" s="17" t="str">
        <f t="shared" si="19"/>
        <v>+</v>
      </c>
      <c r="AC173" s="17" t="str">
        <f t="shared" si="19"/>
        <v>-</v>
      </c>
      <c r="AD173" s="17" t="str">
        <f t="shared" si="19"/>
        <v>-</v>
      </c>
      <c r="AE173" s="17" t="str">
        <f t="shared" si="19"/>
        <v>-</v>
      </c>
      <c r="AF173" s="17" t="str">
        <f t="shared" si="19"/>
        <v>-</v>
      </c>
      <c r="AG173" s="17" t="str">
        <f t="shared" si="19"/>
        <v>+</v>
      </c>
      <c r="AH173" s="17" t="str">
        <f t="shared" si="19"/>
        <v>-</v>
      </c>
      <c r="AI173" s="17" t="str">
        <f t="shared" si="19"/>
        <v>+</v>
      </c>
      <c r="AJ173" s="17" t="str">
        <f t="shared" si="19"/>
        <v>-</v>
      </c>
      <c r="AK173" s="17" t="str">
        <f t="shared" si="19"/>
        <v>+</v>
      </c>
      <c r="AL173" s="17" t="str">
        <f t="shared" si="19"/>
        <v>+</v>
      </c>
      <c r="AM173" s="17" t="str">
        <f t="shared" si="20"/>
        <v>0</v>
      </c>
      <c r="AN173" s="17" t="str">
        <f t="shared" si="20"/>
        <v>0</v>
      </c>
      <c r="AO173" s="17" t="str">
        <f t="shared" si="20"/>
        <v>0</v>
      </c>
      <c r="AP173">
        <v>166</v>
      </c>
    </row>
    <row r="174" spans="1:42" ht="11.65" customHeight="1" x14ac:dyDescent="0.2">
      <c r="A174" s="5">
        <v>34</v>
      </c>
      <c r="B174" s="84">
        <v>1205</v>
      </c>
      <c r="C174" s="85"/>
      <c r="D174" s="86" t="s">
        <v>191</v>
      </c>
      <c r="E174" s="87"/>
      <c r="F174" s="84">
        <v>1205</v>
      </c>
      <c r="G174" s="85"/>
      <c r="H174" s="84">
        <v>2</v>
      </c>
      <c r="I174" s="85"/>
      <c r="J174" s="84">
        <v>12</v>
      </c>
      <c r="K174" s="85"/>
      <c r="L174" s="14" t="s">
        <v>701</v>
      </c>
      <c r="M174" s="14" t="s">
        <v>122</v>
      </c>
      <c r="N174" s="88" t="s">
        <v>82</v>
      </c>
      <c r="O174" s="89"/>
      <c r="P174" s="88" t="s">
        <v>21</v>
      </c>
      <c r="Q174" s="89"/>
      <c r="R174" s="88" t="s">
        <v>702</v>
      </c>
      <c r="S174" s="89"/>
      <c r="T174" s="90" t="s">
        <v>703</v>
      </c>
      <c r="U174" s="91"/>
      <c r="V174" s="15" t="s">
        <v>201</v>
      </c>
      <c r="W174" s="92">
        <v>5</v>
      </c>
      <c r="X174" s="93"/>
      <c r="Y174" s="13">
        <v>3</v>
      </c>
      <c r="AA174" s="17" t="str">
        <f t="shared" si="21"/>
        <v>-</v>
      </c>
      <c r="AB174" s="17" t="str">
        <f t="shared" si="19"/>
        <v>+</v>
      </c>
      <c r="AC174" s="17" t="str">
        <f t="shared" si="19"/>
        <v>-</v>
      </c>
      <c r="AD174" s="17" t="str">
        <f t="shared" si="19"/>
        <v>-</v>
      </c>
      <c r="AE174" s="17" t="str">
        <f t="shared" ref="AB174:AL180" si="22">RIGHT((LEFT($T174,AE$7+1)))</f>
        <v>+</v>
      </c>
      <c r="AF174" s="17" t="str">
        <f t="shared" si="22"/>
        <v>-</v>
      </c>
      <c r="AG174" s="17" t="str">
        <f t="shared" si="22"/>
        <v>+</v>
      </c>
      <c r="AH174" s="17" t="str">
        <f t="shared" si="22"/>
        <v>+</v>
      </c>
      <c r="AI174" s="17" t="str">
        <f t="shared" si="22"/>
        <v>+</v>
      </c>
      <c r="AJ174" s="17" t="str">
        <f t="shared" si="22"/>
        <v>-</v>
      </c>
      <c r="AK174" s="17" t="str">
        <f t="shared" si="22"/>
        <v>-</v>
      </c>
      <c r="AL174" s="17" t="str">
        <f t="shared" si="22"/>
        <v>-</v>
      </c>
      <c r="AM174" s="17" t="str">
        <f t="shared" si="20"/>
        <v>0</v>
      </c>
      <c r="AN174" s="17" t="str">
        <f t="shared" si="20"/>
        <v>0</v>
      </c>
      <c r="AO174" s="17" t="str">
        <f t="shared" si="20"/>
        <v>0</v>
      </c>
      <c r="AP174">
        <v>167</v>
      </c>
    </row>
    <row r="175" spans="1:42" ht="11.65" customHeight="1" x14ac:dyDescent="0.2">
      <c r="A175" s="5">
        <v>35</v>
      </c>
      <c r="B175" s="84">
        <v>1205</v>
      </c>
      <c r="C175" s="85"/>
      <c r="D175" s="86" t="s">
        <v>17</v>
      </c>
      <c r="E175" s="87"/>
      <c r="F175" s="84">
        <v>1205</v>
      </c>
      <c r="G175" s="85"/>
      <c r="H175" s="84">
        <v>6</v>
      </c>
      <c r="I175" s="85"/>
      <c r="J175" s="84">
        <v>12</v>
      </c>
      <c r="K175" s="85"/>
      <c r="L175" s="14" t="s">
        <v>704</v>
      </c>
      <c r="M175" s="14" t="s">
        <v>33</v>
      </c>
      <c r="N175" s="88" t="s">
        <v>126</v>
      </c>
      <c r="O175" s="89"/>
      <c r="P175" s="88" t="s">
        <v>21</v>
      </c>
      <c r="Q175" s="89"/>
      <c r="R175" s="88" t="s">
        <v>705</v>
      </c>
      <c r="S175" s="89"/>
      <c r="T175" s="90" t="s">
        <v>706</v>
      </c>
      <c r="U175" s="91"/>
      <c r="V175" s="15" t="s">
        <v>201</v>
      </c>
      <c r="W175" s="92">
        <v>8</v>
      </c>
      <c r="X175" s="93"/>
      <c r="Y175" s="13">
        <v>3</v>
      </c>
      <c r="AA175" s="17" t="str">
        <f t="shared" si="21"/>
        <v>-</v>
      </c>
      <c r="AB175" s="17" t="str">
        <f t="shared" si="22"/>
        <v>-</v>
      </c>
      <c r="AC175" s="17" t="str">
        <f t="shared" si="22"/>
        <v>+</v>
      </c>
      <c r="AD175" s="17" t="str">
        <f t="shared" si="22"/>
        <v>+</v>
      </c>
      <c r="AE175" s="17" t="str">
        <f t="shared" si="22"/>
        <v>+</v>
      </c>
      <c r="AF175" s="17" t="str">
        <f t="shared" si="22"/>
        <v>-</v>
      </c>
      <c r="AG175" s="17" t="str">
        <f t="shared" si="22"/>
        <v>+</v>
      </c>
      <c r="AH175" s="17" t="str">
        <f t="shared" si="22"/>
        <v>+</v>
      </c>
      <c r="AI175" s="17" t="str">
        <f t="shared" si="22"/>
        <v>+</v>
      </c>
      <c r="AJ175" s="17" t="str">
        <f t="shared" si="22"/>
        <v>+</v>
      </c>
      <c r="AK175" s="17" t="str">
        <f t="shared" si="22"/>
        <v>+</v>
      </c>
      <c r="AL175" s="17" t="str">
        <f t="shared" si="22"/>
        <v>-</v>
      </c>
      <c r="AM175" s="17" t="str">
        <f t="shared" si="20"/>
        <v>0</v>
      </c>
      <c r="AN175" s="17" t="str">
        <f t="shared" si="20"/>
        <v>0</v>
      </c>
      <c r="AO175" s="17" t="str">
        <f t="shared" si="20"/>
        <v>0</v>
      </c>
      <c r="AP175">
        <v>168</v>
      </c>
    </row>
    <row r="176" spans="1:42" ht="11.65" customHeight="1" x14ac:dyDescent="0.2">
      <c r="A176" s="5">
        <v>36</v>
      </c>
      <c r="B176" s="84">
        <v>1205</v>
      </c>
      <c r="C176" s="85"/>
      <c r="D176" s="86" t="s">
        <v>17</v>
      </c>
      <c r="E176" s="87"/>
      <c r="F176" s="84">
        <v>1205</v>
      </c>
      <c r="G176" s="85"/>
      <c r="H176" s="84">
        <v>2</v>
      </c>
      <c r="I176" s="85"/>
      <c r="J176" s="84">
        <v>12</v>
      </c>
      <c r="K176" s="85"/>
      <c r="L176" s="14" t="s">
        <v>707</v>
      </c>
      <c r="M176" s="14" t="s">
        <v>547</v>
      </c>
      <c r="N176" s="88" t="s">
        <v>601</v>
      </c>
      <c r="O176" s="89"/>
      <c r="P176" s="88" t="s">
        <v>21</v>
      </c>
      <c r="Q176" s="89"/>
      <c r="R176" s="88" t="s">
        <v>708</v>
      </c>
      <c r="S176" s="89"/>
      <c r="T176" s="90" t="s">
        <v>709</v>
      </c>
      <c r="U176" s="91"/>
      <c r="V176" s="15" t="s">
        <v>493</v>
      </c>
      <c r="W176" s="92">
        <v>10</v>
      </c>
      <c r="X176" s="93"/>
      <c r="Y176" s="13">
        <v>3</v>
      </c>
      <c r="AA176" s="17" t="str">
        <f t="shared" si="21"/>
        <v>+</v>
      </c>
      <c r="AB176" s="17" t="str">
        <f t="shared" si="22"/>
        <v>-</v>
      </c>
      <c r="AC176" s="17" t="str">
        <f t="shared" si="22"/>
        <v>+</v>
      </c>
      <c r="AD176" s="17" t="str">
        <f t="shared" si="22"/>
        <v>+</v>
      </c>
      <c r="AE176" s="17" t="str">
        <f t="shared" si="22"/>
        <v>+</v>
      </c>
      <c r="AF176" s="17" t="str">
        <f t="shared" si="22"/>
        <v>-</v>
      </c>
      <c r="AG176" s="17" t="str">
        <f t="shared" si="22"/>
        <v>+</v>
      </c>
      <c r="AH176" s="17" t="str">
        <f t="shared" si="22"/>
        <v>+</v>
      </c>
      <c r="AI176" s="17" t="str">
        <f t="shared" si="22"/>
        <v>+</v>
      </c>
      <c r="AJ176" s="17" t="str">
        <f t="shared" si="22"/>
        <v>-</v>
      </c>
      <c r="AK176" s="17" t="str">
        <f t="shared" si="22"/>
        <v>+</v>
      </c>
      <c r="AL176" s="17" t="str">
        <f t="shared" si="22"/>
        <v>-</v>
      </c>
      <c r="AM176" s="17" t="str">
        <f t="shared" si="20"/>
        <v>0</v>
      </c>
      <c r="AN176" s="17" t="str">
        <f t="shared" si="20"/>
        <v>0</v>
      </c>
      <c r="AO176" s="17" t="str">
        <f t="shared" si="20"/>
        <v>2</v>
      </c>
      <c r="AP176">
        <v>169</v>
      </c>
    </row>
    <row r="177" spans="1:50" ht="11.65" customHeight="1" x14ac:dyDescent="0.2">
      <c r="A177" s="5">
        <v>37</v>
      </c>
      <c r="B177" s="84">
        <v>1205</v>
      </c>
      <c r="C177" s="85"/>
      <c r="D177" s="86" t="s">
        <v>191</v>
      </c>
      <c r="E177" s="87"/>
      <c r="F177" s="84">
        <v>1205</v>
      </c>
      <c r="G177" s="85"/>
      <c r="H177" s="84">
        <v>1</v>
      </c>
      <c r="I177" s="85"/>
      <c r="J177" s="84">
        <v>12</v>
      </c>
      <c r="K177" s="85"/>
      <c r="L177" s="14" t="s">
        <v>710</v>
      </c>
      <c r="M177" s="14" t="s">
        <v>253</v>
      </c>
      <c r="N177" s="88" t="s">
        <v>400</v>
      </c>
      <c r="O177" s="89"/>
      <c r="P177" s="88" t="s">
        <v>21</v>
      </c>
      <c r="Q177" s="89"/>
      <c r="R177" s="88" t="s">
        <v>711</v>
      </c>
      <c r="S177" s="89"/>
      <c r="T177" s="90" t="s">
        <v>712</v>
      </c>
      <c r="U177" s="91"/>
      <c r="V177" s="15" t="s">
        <v>201</v>
      </c>
      <c r="W177" s="92">
        <v>7</v>
      </c>
      <c r="X177" s="93"/>
      <c r="Y177" s="13">
        <v>3</v>
      </c>
      <c r="AA177" s="17" t="str">
        <f t="shared" si="21"/>
        <v>+</v>
      </c>
      <c r="AB177" s="17" t="str">
        <f t="shared" si="22"/>
        <v>+</v>
      </c>
      <c r="AC177" s="17" t="str">
        <f t="shared" si="22"/>
        <v>-</v>
      </c>
      <c r="AD177" s="17" t="str">
        <f t="shared" si="22"/>
        <v>+</v>
      </c>
      <c r="AE177" s="17" t="str">
        <f t="shared" si="22"/>
        <v>+</v>
      </c>
      <c r="AF177" s="17" t="str">
        <f t="shared" si="22"/>
        <v>-</v>
      </c>
      <c r="AG177" s="17" t="str">
        <f t="shared" si="22"/>
        <v>+</v>
      </c>
      <c r="AH177" s="17" t="str">
        <f t="shared" si="22"/>
        <v>-</v>
      </c>
      <c r="AI177" s="17" t="str">
        <f t="shared" si="22"/>
        <v>+</v>
      </c>
      <c r="AJ177" s="17" t="str">
        <f t="shared" si="22"/>
        <v>+</v>
      </c>
      <c r="AK177" s="17" t="str">
        <f t="shared" si="22"/>
        <v>-</v>
      </c>
      <c r="AL177" s="17" t="str">
        <f t="shared" si="22"/>
        <v>-</v>
      </c>
      <c r="AM177" s="17" t="str">
        <f t="shared" si="20"/>
        <v>0</v>
      </c>
      <c r="AN177" s="17" t="str">
        <f t="shared" si="20"/>
        <v>0</v>
      </c>
      <c r="AO177" s="17" t="str">
        <f t="shared" si="20"/>
        <v>0</v>
      </c>
      <c r="AP177">
        <v>170</v>
      </c>
    </row>
    <row r="178" spans="1:50" ht="11.65" customHeight="1" x14ac:dyDescent="0.2">
      <c r="A178" s="5">
        <v>38</v>
      </c>
      <c r="B178" s="84">
        <v>1205</v>
      </c>
      <c r="C178" s="85"/>
      <c r="D178" s="86" t="s">
        <v>31</v>
      </c>
      <c r="E178" s="87"/>
      <c r="F178" s="84">
        <v>1205</v>
      </c>
      <c r="G178" s="85"/>
      <c r="H178" s="84">
        <v>1</v>
      </c>
      <c r="I178" s="85"/>
      <c r="J178" s="84">
        <v>12</v>
      </c>
      <c r="K178" s="85"/>
      <c r="L178" s="14" t="s">
        <v>713</v>
      </c>
      <c r="M178" s="14" t="s">
        <v>714</v>
      </c>
      <c r="N178" s="88" t="s">
        <v>237</v>
      </c>
      <c r="O178" s="89"/>
      <c r="P178" s="88" t="s">
        <v>715</v>
      </c>
      <c r="Q178" s="89"/>
      <c r="R178" s="88" t="s">
        <v>716</v>
      </c>
      <c r="S178" s="89"/>
      <c r="T178" s="90" t="s">
        <v>647</v>
      </c>
      <c r="U178" s="91"/>
      <c r="V178" s="15" t="s">
        <v>201</v>
      </c>
      <c r="W178" s="92">
        <v>11</v>
      </c>
      <c r="X178" s="93"/>
      <c r="Y178" s="13">
        <v>4</v>
      </c>
      <c r="Z178">
        <v>18</v>
      </c>
      <c r="AA178" s="17" t="str">
        <f t="shared" si="21"/>
        <v>+</v>
      </c>
      <c r="AB178" s="17" t="str">
        <f t="shared" si="22"/>
        <v>+</v>
      </c>
      <c r="AC178" s="17" t="str">
        <f t="shared" si="22"/>
        <v>+</v>
      </c>
      <c r="AD178" s="17" t="str">
        <f t="shared" si="22"/>
        <v>-</v>
      </c>
      <c r="AE178" s="17" t="str">
        <f t="shared" si="22"/>
        <v>+</v>
      </c>
      <c r="AF178" s="17" t="str">
        <f t="shared" si="22"/>
        <v>+</v>
      </c>
      <c r="AG178" s="17" t="str">
        <f t="shared" si="22"/>
        <v>+</v>
      </c>
      <c r="AH178" s="17" t="str">
        <f t="shared" si="22"/>
        <v>+</v>
      </c>
      <c r="AI178" s="17" t="str">
        <f t="shared" si="22"/>
        <v>+</v>
      </c>
      <c r="AJ178" s="17" t="str">
        <f t="shared" si="22"/>
        <v>+</v>
      </c>
      <c r="AK178" s="17" t="str">
        <f t="shared" si="22"/>
        <v>+</v>
      </c>
      <c r="AL178" s="17" t="str">
        <f t="shared" si="22"/>
        <v>+</v>
      </c>
      <c r="AM178" s="17" t="str">
        <f t="shared" si="20"/>
        <v>0</v>
      </c>
      <c r="AN178" s="17" t="str">
        <f t="shared" si="20"/>
        <v>0</v>
      </c>
      <c r="AO178" s="17" t="str">
        <f t="shared" si="20"/>
        <v>0</v>
      </c>
      <c r="AP178">
        <v>171</v>
      </c>
    </row>
    <row r="179" spans="1:50" ht="11.65" customHeight="1" x14ac:dyDescent="0.2">
      <c r="A179" s="5">
        <v>39</v>
      </c>
      <c r="B179" s="84">
        <v>1205</v>
      </c>
      <c r="C179" s="85"/>
      <c r="D179" s="86" t="s">
        <v>31</v>
      </c>
      <c r="E179" s="87"/>
      <c r="F179" s="84">
        <v>1205</v>
      </c>
      <c r="G179" s="85"/>
      <c r="H179" s="84">
        <v>1</v>
      </c>
      <c r="I179" s="85"/>
      <c r="J179" s="84">
        <v>12</v>
      </c>
      <c r="K179" s="85"/>
      <c r="L179" s="14" t="s">
        <v>717</v>
      </c>
      <c r="M179" s="14" t="s">
        <v>197</v>
      </c>
      <c r="N179" s="88" t="s">
        <v>718</v>
      </c>
      <c r="O179" s="89"/>
      <c r="P179" s="88" t="s">
        <v>21</v>
      </c>
      <c r="Q179" s="89"/>
      <c r="R179" s="88" t="s">
        <v>719</v>
      </c>
      <c r="S179" s="89"/>
      <c r="T179" s="90" t="s">
        <v>720</v>
      </c>
      <c r="U179" s="91"/>
      <c r="V179" s="15" t="s">
        <v>90</v>
      </c>
      <c r="W179" s="92">
        <v>12</v>
      </c>
      <c r="X179" s="93"/>
      <c r="Y179" s="13">
        <v>4</v>
      </c>
      <c r="Z179" s="25">
        <f>MIN(W141:X180)</f>
        <v>3</v>
      </c>
      <c r="AA179" s="17" t="str">
        <f t="shared" si="21"/>
        <v>+</v>
      </c>
      <c r="AB179" s="17" t="str">
        <f t="shared" si="22"/>
        <v>+</v>
      </c>
      <c r="AC179" s="17" t="str">
        <f t="shared" si="22"/>
        <v>+</v>
      </c>
      <c r="AD179" s="17" t="str">
        <f t="shared" si="22"/>
        <v>-</v>
      </c>
      <c r="AE179" s="17" t="str">
        <f t="shared" si="22"/>
        <v>+</v>
      </c>
      <c r="AF179" s="17" t="str">
        <f t="shared" si="22"/>
        <v>-</v>
      </c>
      <c r="AG179" s="17" t="str">
        <f t="shared" si="22"/>
        <v>+</v>
      </c>
      <c r="AH179" s="17" t="str">
        <f t="shared" si="22"/>
        <v>+</v>
      </c>
      <c r="AI179" s="17" t="str">
        <f t="shared" si="22"/>
        <v>+</v>
      </c>
      <c r="AJ179" s="17" t="str">
        <f t="shared" si="22"/>
        <v>-</v>
      </c>
      <c r="AK179" s="17" t="str">
        <f t="shared" si="22"/>
        <v>+</v>
      </c>
      <c r="AL179" s="17" t="str">
        <f t="shared" si="22"/>
        <v>+</v>
      </c>
      <c r="AM179" s="17" t="str">
        <f t="shared" si="20"/>
        <v>1</v>
      </c>
      <c r="AN179" s="17" t="str">
        <f t="shared" si="20"/>
        <v>0</v>
      </c>
      <c r="AO179" s="17" t="str">
        <f t="shared" si="20"/>
        <v>2</v>
      </c>
      <c r="AP179">
        <v>172</v>
      </c>
      <c r="AR179">
        <f>COUNTIF(AM141:AM180,0)</f>
        <v>15</v>
      </c>
      <c r="AS179">
        <f t="shared" ref="AS179:AT179" si="23">COUNTIF(AN141:AN180,0)</f>
        <v>20</v>
      </c>
      <c r="AT179">
        <f t="shared" si="23"/>
        <v>18</v>
      </c>
      <c r="AU179" s="76" t="s">
        <v>724</v>
      </c>
      <c r="AV179" s="76" t="s">
        <v>725</v>
      </c>
      <c r="AW179" s="76" t="s">
        <v>726</v>
      </c>
      <c r="AX179" s="75"/>
    </row>
    <row r="180" spans="1:50" ht="11.65" customHeight="1" x14ac:dyDescent="0.2">
      <c r="A180" s="5">
        <v>40</v>
      </c>
      <c r="B180" s="84">
        <v>1205</v>
      </c>
      <c r="C180" s="85"/>
      <c r="D180" s="86" t="s">
        <v>17</v>
      </c>
      <c r="E180" s="87"/>
      <c r="F180" s="84">
        <v>1205</v>
      </c>
      <c r="G180" s="85"/>
      <c r="H180" s="84">
        <v>6</v>
      </c>
      <c r="I180" s="85"/>
      <c r="J180" s="84">
        <v>12</v>
      </c>
      <c r="K180" s="85"/>
      <c r="L180" s="14" t="s">
        <v>721</v>
      </c>
      <c r="M180" s="14" t="s">
        <v>122</v>
      </c>
      <c r="N180" s="88" t="s">
        <v>34</v>
      </c>
      <c r="O180" s="89"/>
      <c r="P180" s="88" t="s">
        <v>21</v>
      </c>
      <c r="Q180" s="89"/>
      <c r="R180" s="88" t="s">
        <v>722</v>
      </c>
      <c r="S180" s="89"/>
      <c r="T180" s="90" t="s">
        <v>723</v>
      </c>
      <c r="U180" s="91"/>
      <c r="V180" s="15" t="s">
        <v>201</v>
      </c>
      <c r="W180" s="92">
        <v>5</v>
      </c>
      <c r="X180" s="93"/>
      <c r="Y180" s="13">
        <v>3</v>
      </c>
      <c r="Z180" s="28">
        <f>AVERAGE(W141:X180)</f>
        <v>11.225</v>
      </c>
      <c r="AA180" s="17" t="str">
        <f t="shared" si="21"/>
        <v>-</v>
      </c>
      <c r="AB180" s="17" t="str">
        <f t="shared" si="22"/>
        <v>-</v>
      </c>
      <c r="AC180" s="17" t="str">
        <f t="shared" si="22"/>
        <v>+</v>
      </c>
      <c r="AD180" s="17" t="str">
        <f t="shared" si="22"/>
        <v>+</v>
      </c>
      <c r="AE180" s="17" t="str">
        <f t="shared" si="22"/>
        <v>-</v>
      </c>
      <c r="AF180" s="17" t="str">
        <f t="shared" si="22"/>
        <v>-</v>
      </c>
      <c r="AG180" s="17" t="str">
        <f t="shared" si="22"/>
        <v>+</v>
      </c>
      <c r="AH180" s="17" t="str">
        <f t="shared" si="22"/>
        <v>+</v>
      </c>
      <c r="AI180" s="17" t="str">
        <f t="shared" si="22"/>
        <v>-</v>
      </c>
      <c r="AJ180" s="17" t="str">
        <f t="shared" si="22"/>
        <v>-</v>
      </c>
      <c r="AK180" s="17" t="str">
        <f t="shared" si="22"/>
        <v>+</v>
      </c>
      <c r="AL180" s="17" t="str">
        <f t="shared" si="22"/>
        <v>-</v>
      </c>
      <c r="AM180" s="17" t="str">
        <f t="shared" si="20"/>
        <v>0</v>
      </c>
      <c r="AN180" s="17" t="str">
        <f t="shared" si="20"/>
        <v>0</v>
      </c>
      <c r="AO180" s="17" t="str">
        <f t="shared" si="20"/>
        <v>0</v>
      </c>
      <c r="AP180">
        <v>173</v>
      </c>
      <c r="AR180">
        <v>25</v>
      </c>
      <c r="AS180">
        <v>20</v>
      </c>
      <c r="AT180">
        <v>22</v>
      </c>
      <c r="AU180">
        <f>COUNTIF(Y141:Y180,5)</f>
        <v>7</v>
      </c>
      <c r="AV180">
        <f>COUNTIF(Y141:Y180,4)</f>
        <v>17</v>
      </c>
      <c r="AW180">
        <f>COUNTIF(Y141:Y180,3)</f>
        <v>15</v>
      </c>
      <c r="AX180">
        <f>COUNTIF(Y141:Y180,2)</f>
        <v>1</v>
      </c>
    </row>
    <row r="181" spans="1:50" ht="11.65" customHeight="1" x14ac:dyDescent="0.2">
      <c r="A181" s="5">
        <v>1</v>
      </c>
      <c r="B181" s="84">
        <v>1207</v>
      </c>
      <c r="C181" s="85"/>
      <c r="D181" s="86" t="s">
        <v>31</v>
      </c>
      <c r="E181" s="87"/>
      <c r="F181" s="84">
        <v>1205</v>
      </c>
      <c r="G181" s="85"/>
      <c r="H181" s="84">
        <v>2</v>
      </c>
      <c r="I181" s="85"/>
      <c r="J181" s="84">
        <v>12</v>
      </c>
      <c r="K181" s="85"/>
      <c r="L181" s="10" t="s">
        <v>406</v>
      </c>
      <c r="M181" s="10" t="s">
        <v>310</v>
      </c>
      <c r="N181" s="88" t="s">
        <v>407</v>
      </c>
      <c r="O181" s="89"/>
      <c r="P181" s="88" t="s">
        <v>21</v>
      </c>
      <c r="Q181" s="89"/>
      <c r="R181" s="88" t="s">
        <v>408</v>
      </c>
      <c r="S181" s="89"/>
      <c r="T181" s="90" t="s">
        <v>409</v>
      </c>
      <c r="U181" s="91"/>
      <c r="V181" s="11" t="s">
        <v>37</v>
      </c>
      <c r="W181" s="92">
        <v>6</v>
      </c>
      <c r="X181" s="93"/>
      <c r="Y181" s="12">
        <v>3</v>
      </c>
      <c r="AA181" s="17" t="str">
        <f t="shared" si="14"/>
        <v>+</v>
      </c>
      <c r="AB181" s="17" t="str">
        <f t="shared" si="19"/>
        <v>+</v>
      </c>
      <c r="AC181" s="17" t="str">
        <f t="shared" si="19"/>
        <v>+</v>
      </c>
      <c r="AD181" s="17" t="str">
        <f t="shared" si="19"/>
        <v>-</v>
      </c>
      <c r="AE181" s="17" t="str">
        <f t="shared" si="19"/>
        <v>-</v>
      </c>
      <c r="AF181" s="17" t="str">
        <f t="shared" si="19"/>
        <v>-</v>
      </c>
      <c r="AG181" s="17" t="str">
        <f t="shared" si="19"/>
        <v>+</v>
      </c>
      <c r="AH181" s="17" t="str">
        <f t="shared" si="19"/>
        <v>-</v>
      </c>
      <c r="AI181" s="17" t="str">
        <f t="shared" si="19"/>
        <v>-</v>
      </c>
      <c r="AJ181" s="17" t="str">
        <f t="shared" si="19"/>
        <v>-</v>
      </c>
      <c r="AK181" s="17" t="str">
        <f t="shared" si="19"/>
        <v>+</v>
      </c>
      <c r="AL181" s="17" t="str">
        <f t="shared" si="19"/>
        <v>-</v>
      </c>
      <c r="AM181" s="17" t="str">
        <f t="shared" si="20"/>
        <v>1</v>
      </c>
      <c r="AN181" s="17" t="str">
        <f t="shared" si="20"/>
        <v>0</v>
      </c>
      <c r="AO181" s="17" t="str">
        <f t="shared" si="20"/>
        <v>0</v>
      </c>
      <c r="AP181">
        <v>174</v>
      </c>
    </row>
    <row r="182" spans="1:50" ht="10.9" customHeight="1" x14ac:dyDescent="0.2">
      <c r="A182" s="5">
        <v>2</v>
      </c>
      <c r="B182" s="84">
        <v>1207</v>
      </c>
      <c r="C182" s="85"/>
      <c r="D182" s="86" t="s">
        <v>31</v>
      </c>
      <c r="E182" s="87"/>
      <c r="F182" s="84">
        <v>1205</v>
      </c>
      <c r="G182" s="85"/>
      <c r="H182" s="84">
        <v>6</v>
      </c>
      <c r="I182" s="85"/>
      <c r="J182" s="84">
        <v>12</v>
      </c>
      <c r="K182" s="85"/>
      <c r="L182" s="10" t="s">
        <v>142</v>
      </c>
      <c r="M182" s="10" t="s">
        <v>39</v>
      </c>
      <c r="N182" s="88" t="s">
        <v>198</v>
      </c>
      <c r="O182" s="89"/>
      <c r="P182" s="88" t="s">
        <v>21</v>
      </c>
      <c r="Q182" s="89"/>
      <c r="R182" s="88" t="s">
        <v>410</v>
      </c>
      <c r="S182" s="89"/>
      <c r="T182" s="90" t="s">
        <v>411</v>
      </c>
      <c r="U182" s="91"/>
      <c r="V182" s="11" t="s">
        <v>412</v>
      </c>
      <c r="W182" s="92">
        <v>13</v>
      </c>
      <c r="X182" s="93"/>
      <c r="Y182" s="12">
        <v>4</v>
      </c>
      <c r="AA182" s="17" t="str">
        <f t="shared" si="14"/>
        <v>+</v>
      </c>
      <c r="AB182" s="17" t="str">
        <f t="shared" si="19"/>
        <v>+</v>
      </c>
      <c r="AC182" s="17" t="str">
        <f t="shared" si="19"/>
        <v>-</v>
      </c>
      <c r="AD182" s="17" t="str">
        <f t="shared" si="19"/>
        <v>+</v>
      </c>
      <c r="AE182" s="17" t="str">
        <f t="shared" si="19"/>
        <v>+</v>
      </c>
      <c r="AF182" s="17" t="str">
        <f t="shared" si="19"/>
        <v>+</v>
      </c>
      <c r="AG182" s="17" t="str">
        <f t="shared" si="19"/>
        <v>+</v>
      </c>
      <c r="AH182" s="17" t="str">
        <f t="shared" si="19"/>
        <v>+</v>
      </c>
      <c r="AI182" s="17" t="str">
        <f t="shared" si="19"/>
        <v>+</v>
      </c>
      <c r="AJ182" s="17" t="str">
        <f t="shared" si="19"/>
        <v>-</v>
      </c>
      <c r="AK182" s="17" t="str">
        <f t="shared" si="19"/>
        <v>+</v>
      </c>
      <c r="AL182" s="17" t="str">
        <f t="shared" si="19"/>
        <v>+</v>
      </c>
      <c r="AM182" s="17" t="str">
        <f t="shared" si="20"/>
        <v>2</v>
      </c>
      <c r="AN182" s="17" t="str">
        <f t="shared" si="20"/>
        <v>1</v>
      </c>
      <c r="AO182" s="17" t="str">
        <f t="shared" si="20"/>
        <v>0</v>
      </c>
      <c r="AP182">
        <v>175</v>
      </c>
    </row>
    <row r="183" spans="1:50" ht="11.65" customHeight="1" x14ac:dyDescent="0.2">
      <c r="A183" s="5">
        <v>3</v>
      </c>
      <c r="B183" s="84">
        <v>1207</v>
      </c>
      <c r="C183" s="85"/>
      <c r="D183" s="86" t="s">
        <v>31</v>
      </c>
      <c r="E183" s="87"/>
      <c r="F183" s="84">
        <v>1205</v>
      </c>
      <c r="G183" s="85"/>
      <c r="H183" s="84">
        <v>7</v>
      </c>
      <c r="I183" s="85"/>
      <c r="J183" s="84">
        <v>12</v>
      </c>
      <c r="K183" s="85"/>
      <c r="L183" s="10" t="s">
        <v>413</v>
      </c>
      <c r="M183" s="10" t="s">
        <v>33</v>
      </c>
      <c r="N183" s="88" t="s">
        <v>211</v>
      </c>
      <c r="O183" s="89"/>
      <c r="P183" s="88" t="s">
        <v>21</v>
      </c>
      <c r="Q183" s="89"/>
      <c r="R183" s="88" t="s">
        <v>414</v>
      </c>
      <c r="S183" s="89"/>
      <c r="T183" s="90" t="s">
        <v>292</v>
      </c>
      <c r="U183" s="91"/>
      <c r="V183" s="11" t="s">
        <v>24</v>
      </c>
      <c r="W183" s="92">
        <v>11</v>
      </c>
      <c r="X183" s="93"/>
      <c r="Y183" s="12">
        <v>4</v>
      </c>
      <c r="AA183" s="17" t="str">
        <f t="shared" si="14"/>
        <v>+</v>
      </c>
      <c r="AB183" s="17" t="str">
        <f t="shared" si="19"/>
        <v>+</v>
      </c>
      <c r="AC183" s="17" t="str">
        <f t="shared" si="19"/>
        <v>+</v>
      </c>
      <c r="AD183" s="17" t="str">
        <f t="shared" si="19"/>
        <v>-</v>
      </c>
      <c r="AE183" s="17" t="str">
        <f t="shared" si="19"/>
        <v>+</v>
      </c>
      <c r="AF183" s="17" t="str">
        <f t="shared" si="19"/>
        <v>-</v>
      </c>
      <c r="AG183" s="17" t="str">
        <f t="shared" si="19"/>
        <v>+</v>
      </c>
      <c r="AH183" s="17" t="str">
        <f t="shared" si="19"/>
        <v>-</v>
      </c>
      <c r="AI183" s="17" t="str">
        <f t="shared" si="19"/>
        <v>-</v>
      </c>
      <c r="AJ183" s="17" t="str">
        <f t="shared" si="19"/>
        <v>+</v>
      </c>
      <c r="AK183" s="17" t="str">
        <f t="shared" si="19"/>
        <v>+</v>
      </c>
      <c r="AL183" s="17" t="str">
        <f t="shared" si="19"/>
        <v>+</v>
      </c>
      <c r="AM183" s="17" t="str">
        <f t="shared" si="20"/>
        <v>1</v>
      </c>
      <c r="AN183" s="17" t="str">
        <f t="shared" si="20"/>
        <v>2</v>
      </c>
      <c r="AO183" s="17" t="str">
        <f t="shared" si="20"/>
        <v>0</v>
      </c>
      <c r="AP183">
        <v>176</v>
      </c>
    </row>
    <row r="184" spans="1:50" ht="11.65" customHeight="1" x14ac:dyDescent="0.2">
      <c r="A184" s="5">
        <v>4</v>
      </c>
      <c r="B184" s="84">
        <v>1207</v>
      </c>
      <c r="C184" s="85"/>
      <c r="D184" s="86" t="s">
        <v>31</v>
      </c>
      <c r="E184" s="87"/>
      <c r="F184" s="84">
        <v>1205</v>
      </c>
      <c r="G184" s="85"/>
      <c r="H184" s="84">
        <v>5</v>
      </c>
      <c r="I184" s="85"/>
      <c r="J184" s="84">
        <v>12</v>
      </c>
      <c r="K184" s="85"/>
      <c r="L184" s="77" t="s">
        <v>224</v>
      </c>
      <c r="M184" s="77" t="s">
        <v>71</v>
      </c>
      <c r="N184" s="88" t="s">
        <v>62</v>
      </c>
      <c r="O184" s="89"/>
      <c r="P184" s="88" t="s">
        <v>21</v>
      </c>
      <c r="Q184" s="89"/>
      <c r="R184" s="88" t="s">
        <v>415</v>
      </c>
      <c r="S184" s="89"/>
      <c r="T184" s="90" t="s">
        <v>784</v>
      </c>
      <c r="U184" s="91"/>
      <c r="V184" s="78" t="s">
        <v>37</v>
      </c>
      <c r="W184" s="92">
        <v>5</v>
      </c>
      <c r="X184" s="93"/>
      <c r="Y184" s="79">
        <v>3</v>
      </c>
      <c r="Z184">
        <v>13</v>
      </c>
      <c r="AA184" s="17" t="str">
        <f t="shared" si="14"/>
        <v>+</v>
      </c>
      <c r="AB184" s="17" t="str">
        <f t="shared" si="19"/>
        <v>+</v>
      </c>
      <c r="AC184" s="17" t="str">
        <f t="shared" si="19"/>
        <v>-</v>
      </c>
      <c r="AD184" s="17" t="str">
        <f t="shared" si="19"/>
        <v>-</v>
      </c>
      <c r="AE184" s="17" t="str">
        <f t="shared" si="19"/>
        <v>-</v>
      </c>
      <c r="AF184" s="17" t="str">
        <f t="shared" si="19"/>
        <v>-</v>
      </c>
      <c r="AG184" s="17" t="str">
        <f t="shared" si="19"/>
        <v>+</v>
      </c>
      <c r="AH184" s="17" t="str">
        <f t="shared" si="19"/>
        <v>-</v>
      </c>
      <c r="AI184" s="17" t="str">
        <f t="shared" si="19"/>
        <v>+</v>
      </c>
      <c r="AJ184" s="17" t="str">
        <f t="shared" si="19"/>
        <v>-</v>
      </c>
      <c r="AK184" s="17" t="str">
        <f t="shared" si="19"/>
        <v>-</v>
      </c>
      <c r="AL184" s="17" t="str">
        <f t="shared" si="19"/>
        <v>-</v>
      </c>
      <c r="AM184" s="17" t="str">
        <f t="shared" si="20"/>
        <v>1</v>
      </c>
      <c r="AN184" s="17" t="str">
        <f t="shared" si="20"/>
        <v>0</v>
      </c>
      <c r="AO184" s="17" t="str">
        <f t="shared" si="20"/>
        <v>0</v>
      </c>
      <c r="AP184">
        <v>177</v>
      </c>
    </row>
    <row r="185" spans="1:50" ht="11.65" customHeight="1" x14ac:dyDescent="0.2">
      <c r="A185" s="5">
        <v>5</v>
      </c>
      <c r="B185" s="84">
        <v>1207</v>
      </c>
      <c r="C185" s="85"/>
      <c r="D185" s="86" t="s">
        <v>31</v>
      </c>
      <c r="E185" s="87"/>
      <c r="F185" s="84">
        <v>1205</v>
      </c>
      <c r="G185" s="85"/>
      <c r="H185" s="84">
        <v>7</v>
      </c>
      <c r="I185" s="85"/>
      <c r="J185" s="84">
        <v>12</v>
      </c>
      <c r="K185" s="85"/>
      <c r="L185" s="10" t="s">
        <v>416</v>
      </c>
      <c r="M185" s="10" t="s">
        <v>349</v>
      </c>
      <c r="N185" s="88" t="s">
        <v>27</v>
      </c>
      <c r="O185" s="89"/>
      <c r="P185" s="88" t="s">
        <v>21</v>
      </c>
      <c r="Q185" s="89"/>
      <c r="R185" s="88" t="s">
        <v>417</v>
      </c>
      <c r="S185" s="89"/>
      <c r="T185" s="90" t="s">
        <v>356</v>
      </c>
      <c r="U185" s="91"/>
      <c r="V185" s="11" t="s">
        <v>75</v>
      </c>
      <c r="W185" s="92">
        <v>6</v>
      </c>
      <c r="X185" s="93"/>
      <c r="Y185" s="12">
        <v>3</v>
      </c>
      <c r="Z185">
        <v>6</v>
      </c>
      <c r="AA185" s="17" t="str">
        <f t="shared" si="14"/>
        <v>+</v>
      </c>
      <c r="AB185" s="17" t="str">
        <f t="shared" si="19"/>
        <v>+</v>
      </c>
      <c r="AC185" s="17" t="str">
        <f t="shared" si="19"/>
        <v>-</v>
      </c>
      <c r="AD185" s="17" t="str">
        <f t="shared" si="19"/>
        <v>-</v>
      </c>
      <c r="AE185" s="17" t="str">
        <f t="shared" si="19"/>
        <v>-</v>
      </c>
      <c r="AF185" s="17" t="str">
        <f t="shared" si="19"/>
        <v>-</v>
      </c>
      <c r="AG185" s="17" t="str">
        <f t="shared" si="19"/>
        <v>+</v>
      </c>
      <c r="AH185" s="17" t="str">
        <f t="shared" si="19"/>
        <v>-</v>
      </c>
      <c r="AI185" s="17" t="str">
        <f t="shared" si="19"/>
        <v>-</v>
      </c>
      <c r="AJ185" s="17" t="str">
        <f t="shared" si="19"/>
        <v>-</v>
      </c>
      <c r="AK185" s="17" t="str">
        <f t="shared" si="19"/>
        <v>+</v>
      </c>
      <c r="AL185" s="17" t="str">
        <f t="shared" si="19"/>
        <v>-</v>
      </c>
      <c r="AM185" s="17" t="str">
        <f t="shared" si="20"/>
        <v>1</v>
      </c>
      <c r="AN185" s="17" t="str">
        <f t="shared" si="20"/>
        <v>1</v>
      </c>
      <c r="AO185" s="17" t="str">
        <f t="shared" si="20"/>
        <v>0</v>
      </c>
      <c r="AP185">
        <v>178</v>
      </c>
    </row>
    <row r="186" spans="1:50" ht="10.9" customHeight="1" x14ac:dyDescent="0.2">
      <c r="A186" s="5">
        <v>6</v>
      </c>
      <c r="B186" s="84">
        <v>1207</v>
      </c>
      <c r="C186" s="85"/>
      <c r="D186" s="86" t="s">
        <v>31</v>
      </c>
      <c r="E186" s="87"/>
      <c r="F186" s="84">
        <v>1205</v>
      </c>
      <c r="G186" s="85"/>
      <c r="H186" s="84">
        <v>7</v>
      </c>
      <c r="I186" s="85"/>
      <c r="J186" s="84">
        <v>12</v>
      </c>
      <c r="K186" s="85"/>
      <c r="L186" s="10" t="s">
        <v>418</v>
      </c>
      <c r="M186" s="10" t="s">
        <v>419</v>
      </c>
      <c r="N186" s="88" t="s">
        <v>82</v>
      </c>
      <c r="O186" s="89"/>
      <c r="P186" s="88" t="s">
        <v>21</v>
      </c>
      <c r="Q186" s="89"/>
      <c r="R186" s="88" t="s">
        <v>420</v>
      </c>
      <c r="S186" s="89"/>
      <c r="T186" s="90" t="s">
        <v>421</v>
      </c>
      <c r="U186" s="91"/>
      <c r="V186" s="11" t="s">
        <v>412</v>
      </c>
      <c r="W186" s="92">
        <v>11</v>
      </c>
      <c r="X186" s="93"/>
      <c r="Y186" s="12">
        <v>4</v>
      </c>
      <c r="Z186" s="27">
        <f>AVERAGE(W181:X186)</f>
        <v>8.6666666666666661</v>
      </c>
      <c r="AA186" s="17" t="str">
        <f t="shared" si="14"/>
        <v>+</v>
      </c>
      <c r="AB186" s="17" t="str">
        <f t="shared" si="19"/>
        <v>+</v>
      </c>
      <c r="AC186" s="17" t="str">
        <f t="shared" si="19"/>
        <v>-</v>
      </c>
      <c r="AD186" s="17" t="str">
        <f t="shared" si="19"/>
        <v>+</v>
      </c>
      <c r="AE186" s="17" t="str">
        <f t="shared" si="19"/>
        <v>+</v>
      </c>
      <c r="AF186" s="17" t="str">
        <f t="shared" si="19"/>
        <v>-</v>
      </c>
      <c r="AG186" s="17" t="str">
        <f t="shared" si="19"/>
        <v>+</v>
      </c>
      <c r="AH186" s="17" t="str">
        <f t="shared" si="19"/>
        <v>-</v>
      </c>
      <c r="AI186" s="17" t="str">
        <f t="shared" si="19"/>
        <v>+</v>
      </c>
      <c r="AJ186" s="17" t="str">
        <f t="shared" si="19"/>
        <v>+</v>
      </c>
      <c r="AK186" s="17" t="str">
        <f t="shared" si="19"/>
        <v>+</v>
      </c>
      <c r="AL186" s="17" t="str">
        <f t="shared" si="19"/>
        <v>-</v>
      </c>
      <c r="AM186" s="17" t="str">
        <f t="shared" si="20"/>
        <v>2</v>
      </c>
      <c r="AN186" s="17" t="str">
        <f t="shared" si="20"/>
        <v>1</v>
      </c>
      <c r="AO186" s="17" t="str">
        <f t="shared" si="20"/>
        <v>0</v>
      </c>
      <c r="AP186">
        <v>179</v>
      </c>
      <c r="AR186">
        <v>6</v>
      </c>
      <c r="AS186">
        <v>4</v>
      </c>
      <c r="AT186">
        <v>0</v>
      </c>
      <c r="AU186">
        <v>0</v>
      </c>
      <c r="AV186">
        <v>3</v>
      </c>
      <c r="AW186">
        <v>3</v>
      </c>
      <c r="AX186">
        <v>0</v>
      </c>
    </row>
    <row r="187" spans="1:50" ht="11.65" customHeight="1" x14ac:dyDescent="0.2">
      <c r="A187" s="5">
        <v>1</v>
      </c>
      <c r="B187" s="84">
        <v>1209</v>
      </c>
      <c r="C187" s="85"/>
      <c r="D187" s="86" t="s">
        <v>17</v>
      </c>
      <c r="E187" s="87"/>
      <c r="F187" s="84">
        <v>1203</v>
      </c>
      <c r="G187" s="85"/>
      <c r="H187" s="84">
        <v>9</v>
      </c>
      <c r="I187" s="85"/>
      <c r="J187" s="84">
        <v>12</v>
      </c>
      <c r="K187" s="85"/>
      <c r="L187" s="10" t="s">
        <v>422</v>
      </c>
      <c r="M187" s="10" t="s">
        <v>423</v>
      </c>
      <c r="N187" s="88" t="s">
        <v>126</v>
      </c>
      <c r="O187" s="89"/>
      <c r="P187" s="88" t="s">
        <v>21</v>
      </c>
      <c r="Q187" s="89"/>
      <c r="R187" s="88" t="s">
        <v>424</v>
      </c>
      <c r="S187" s="89"/>
      <c r="T187" s="90" t="s">
        <v>425</v>
      </c>
      <c r="U187" s="91"/>
      <c r="V187" s="11" t="s">
        <v>37</v>
      </c>
      <c r="W187" s="92">
        <v>8</v>
      </c>
      <c r="X187" s="93"/>
      <c r="Y187" s="12">
        <v>3</v>
      </c>
      <c r="AA187" s="17" t="str">
        <f t="shared" si="14"/>
        <v>+</v>
      </c>
      <c r="AB187" s="17" t="str">
        <f t="shared" si="19"/>
        <v>+</v>
      </c>
      <c r="AC187" s="17" t="str">
        <f t="shared" si="19"/>
        <v>-</v>
      </c>
      <c r="AD187" s="17" t="str">
        <f t="shared" si="19"/>
        <v>+</v>
      </c>
      <c r="AE187" s="17" t="str">
        <f t="shared" si="19"/>
        <v>+</v>
      </c>
      <c r="AF187" s="17" t="str">
        <f t="shared" si="19"/>
        <v>-</v>
      </c>
      <c r="AG187" s="17" t="str">
        <f t="shared" si="19"/>
        <v>+</v>
      </c>
      <c r="AH187" s="17" t="str">
        <f t="shared" si="19"/>
        <v>+</v>
      </c>
      <c r="AI187" s="17" t="str">
        <f t="shared" si="19"/>
        <v>+</v>
      </c>
      <c r="AJ187" s="17" t="str">
        <f t="shared" si="19"/>
        <v>-</v>
      </c>
      <c r="AK187" s="17" t="str">
        <f t="shared" si="19"/>
        <v>-</v>
      </c>
      <c r="AL187" s="17" t="str">
        <f t="shared" si="19"/>
        <v>-</v>
      </c>
      <c r="AM187" s="17" t="str">
        <f t="shared" si="20"/>
        <v>1</v>
      </c>
      <c r="AN187" s="17" t="str">
        <f t="shared" si="20"/>
        <v>0</v>
      </c>
      <c r="AO187" s="17" t="str">
        <f t="shared" si="20"/>
        <v>0</v>
      </c>
      <c r="AP187">
        <v>180</v>
      </c>
    </row>
    <row r="188" spans="1:50" ht="10.9" customHeight="1" x14ac:dyDescent="0.2">
      <c r="A188" s="5">
        <v>2</v>
      </c>
      <c r="B188" s="84">
        <v>1209</v>
      </c>
      <c r="C188" s="85"/>
      <c r="D188" s="86" t="s">
        <v>31</v>
      </c>
      <c r="E188" s="87"/>
      <c r="F188" s="84">
        <v>1203</v>
      </c>
      <c r="G188" s="85"/>
      <c r="H188" s="84">
        <v>8</v>
      </c>
      <c r="I188" s="85"/>
      <c r="J188" s="84">
        <v>12</v>
      </c>
      <c r="K188" s="85"/>
      <c r="L188" s="10" t="s">
        <v>142</v>
      </c>
      <c r="M188" s="10" t="s">
        <v>426</v>
      </c>
      <c r="N188" s="88" t="s">
        <v>226</v>
      </c>
      <c r="O188" s="89"/>
      <c r="P188" s="88" t="s">
        <v>21</v>
      </c>
      <c r="Q188" s="89"/>
      <c r="R188" s="88" t="s">
        <v>427</v>
      </c>
      <c r="S188" s="89"/>
      <c r="T188" s="90" t="s">
        <v>58</v>
      </c>
      <c r="U188" s="91"/>
      <c r="V188" s="11" t="s">
        <v>53</v>
      </c>
      <c r="W188" s="92">
        <v>15</v>
      </c>
      <c r="X188" s="93"/>
      <c r="Y188" s="12">
        <v>4</v>
      </c>
      <c r="AA188" s="17" t="str">
        <f t="shared" si="14"/>
        <v>+</v>
      </c>
      <c r="AB188" s="17" t="str">
        <f t="shared" si="19"/>
        <v>+</v>
      </c>
      <c r="AC188" s="17" t="str">
        <f t="shared" si="19"/>
        <v>-</v>
      </c>
      <c r="AD188" s="17" t="str">
        <f t="shared" si="19"/>
        <v>+</v>
      </c>
      <c r="AE188" s="17" t="str">
        <f t="shared" si="19"/>
        <v>+</v>
      </c>
      <c r="AF188" s="17" t="str">
        <f t="shared" si="19"/>
        <v>+</v>
      </c>
      <c r="AG188" s="17" t="str">
        <f t="shared" si="19"/>
        <v>+</v>
      </c>
      <c r="AH188" s="17" t="str">
        <f t="shared" si="19"/>
        <v>-</v>
      </c>
      <c r="AI188" s="17" t="str">
        <f t="shared" si="19"/>
        <v>+</v>
      </c>
      <c r="AJ188" s="17" t="str">
        <f t="shared" si="19"/>
        <v>+</v>
      </c>
      <c r="AK188" s="17" t="str">
        <f t="shared" si="19"/>
        <v>+</v>
      </c>
      <c r="AL188" s="17" t="str">
        <f t="shared" si="19"/>
        <v>+</v>
      </c>
      <c r="AM188" s="17" t="str">
        <f t="shared" si="20"/>
        <v>1</v>
      </c>
      <c r="AN188" s="17" t="str">
        <f t="shared" si="20"/>
        <v>2</v>
      </c>
      <c r="AO188" s="17" t="str">
        <f t="shared" si="20"/>
        <v>2</v>
      </c>
      <c r="AP188">
        <v>181</v>
      </c>
    </row>
    <row r="189" spans="1:50" ht="11.65" customHeight="1" x14ac:dyDescent="0.2">
      <c r="A189" s="5">
        <v>3</v>
      </c>
      <c r="B189" s="84">
        <v>1209</v>
      </c>
      <c r="C189" s="85"/>
      <c r="D189" s="86" t="s">
        <v>31</v>
      </c>
      <c r="E189" s="87"/>
      <c r="F189" s="84">
        <v>1203</v>
      </c>
      <c r="G189" s="85"/>
      <c r="H189" s="84">
        <v>9</v>
      </c>
      <c r="I189" s="85"/>
      <c r="J189" s="84">
        <v>12</v>
      </c>
      <c r="K189" s="85"/>
      <c r="L189" s="10" t="s">
        <v>428</v>
      </c>
      <c r="M189" s="10" t="s">
        <v>284</v>
      </c>
      <c r="N189" s="88" t="s">
        <v>207</v>
      </c>
      <c r="O189" s="89"/>
      <c r="P189" s="88" t="s">
        <v>21</v>
      </c>
      <c r="Q189" s="89"/>
      <c r="R189" s="88" t="s">
        <v>429</v>
      </c>
      <c r="S189" s="89"/>
      <c r="T189" s="90" t="s">
        <v>430</v>
      </c>
      <c r="U189" s="91"/>
      <c r="V189" s="11" t="s">
        <v>431</v>
      </c>
      <c r="W189" s="92">
        <v>15</v>
      </c>
      <c r="X189" s="93"/>
      <c r="Y189" s="12">
        <v>4</v>
      </c>
      <c r="Z189">
        <v>17</v>
      </c>
      <c r="AA189" s="17" t="str">
        <f t="shared" si="14"/>
        <v>+</v>
      </c>
      <c r="AB189" s="17" t="str">
        <f t="shared" si="19"/>
        <v>+</v>
      </c>
      <c r="AC189" s="17" t="str">
        <f t="shared" si="19"/>
        <v>+</v>
      </c>
      <c r="AD189" s="17" t="str">
        <f t="shared" si="19"/>
        <v>-</v>
      </c>
      <c r="AE189" s="17" t="str">
        <f t="shared" si="19"/>
        <v>+</v>
      </c>
      <c r="AF189" s="17" t="str">
        <f t="shared" si="19"/>
        <v>-</v>
      </c>
      <c r="AG189" s="17" t="str">
        <f t="shared" si="19"/>
        <v>+</v>
      </c>
      <c r="AH189" s="17" t="str">
        <f t="shared" si="19"/>
        <v>+</v>
      </c>
      <c r="AI189" s="17" t="str">
        <f t="shared" si="19"/>
        <v>+</v>
      </c>
      <c r="AJ189" s="17" t="str">
        <f t="shared" si="19"/>
        <v>+</v>
      </c>
      <c r="AK189" s="17" t="str">
        <f t="shared" si="19"/>
        <v>+</v>
      </c>
      <c r="AL189" s="17" t="str">
        <f t="shared" si="19"/>
        <v>+</v>
      </c>
      <c r="AM189" s="17" t="str">
        <f t="shared" si="20"/>
        <v>2</v>
      </c>
      <c r="AN189" s="17" t="str">
        <f t="shared" si="20"/>
        <v>1</v>
      </c>
      <c r="AO189" s="17" t="str">
        <f t="shared" si="20"/>
        <v>2</v>
      </c>
      <c r="AP189">
        <v>182</v>
      </c>
    </row>
    <row r="190" spans="1:50" ht="11.65" customHeight="1" x14ac:dyDescent="0.2">
      <c r="A190" s="5">
        <v>4</v>
      </c>
      <c r="B190" s="84">
        <v>1209</v>
      </c>
      <c r="C190" s="85"/>
      <c r="D190" s="86" t="s">
        <v>31</v>
      </c>
      <c r="E190" s="87"/>
      <c r="F190" s="84">
        <v>1203</v>
      </c>
      <c r="G190" s="85"/>
      <c r="H190" s="84">
        <v>8</v>
      </c>
      <c r="I190" s="85"/>
      <c r="J190" s="84">
        <v>12</v>
      </c>
      <c r="K190" s="85"/>
      <c r="L190" s="10" t="s">
        <v>25</v>
      </c>
      <c r="M190" s="10" t="s">
        <v>432</v>
      </c>
      <c r="N190" s="88" t="s">
        <v>433</v>
      </c>
      <c r="O190" s="89"/>
      <c r="P190" s="88" t="s">
        <v>21</v>
      </c>
      <c r="Q190" s="89"/>
      <c r="R190" s="88" t="s">
        <v>434</v>
      </c>
      <c r="S190" s="89"/>
      <c r="T190" s="90" t="s">
        <v>435</v>
      </c>
      <c r="U190" s="91"/>
      <c r="V190" s="11" t="s">
        <v>436</v>
      </c>
      <c r="W190" s="92">
        <v>7</v>
      </c>
      <c r="X190" s="93"/>
      <c r="Y190" s="12">
        <v>3</v>
      </c>
      <c r="Z190">
        <v>7</v>
      </c>
      <c r="AA190" s="17" t="str">
        <f t="shared" si="14"/>
        <v>+</v>
      </c>
      <c r="AB190" s="17" t="str">
        <f t="shared" si="19"/>
        <v>-</v>
      </c>
      <c r="AC190" s="17" t="str">
        <f t="shared" si="19"/>
        <v>-</v>
      </c>
      <c r="AD190" s="17" t="str">
        <f t="shared" si="19"/>
        <v>+</v>
      </c>
      <c r="AE190" s="17" t="str">
        <f t="shared" si="19"/>
        <v>+</v>
      </c>
      <c r="AF190" s="17" t="str">
        <f t="shared" si="19"/>
        <v>+</v>
      </c>
      <c r="AG190" s="17" t="str">
        <f t="shared" si="19"/>
        <v>+</v>
      </c>
      <c r="AH190" s="17" t="str">
        <f t="shared" si="19"/>
        <v>-</v>
      </c>
      <c r="AI190" s="17" t="str">
        <f t="shared" si="19"/>
        <v>+</v>
      </c>
      <c r="AJ190" s="17" t="str">
        <f t="shared" si="19"/>
        <v>-</v>
      </c>
      <c r="AK190" s="17" t="str">
        <f t="shared" si="19"/>
        <v>-</v>
      </c>
      <c r="AL190" s="17" t="str">
        <f t="shared" si="19"/>
        <v>-</v>
      </c>
      <c r="AM190" s="17" t="str">
        <f t="shared" si="20"/>
        <v>0</v>
      </c>
      <c r="AN190" s="17" t="str">
        <f t="shared" si="20"/>
        <v>1</v>
      </c>
      <c r="AO190" s="17" t="str">
        <f t="shared" si="20"/>
        <v>0</v>
      </c>
      <c r="AP190">
        <v>183</v>
      </c>
    </row>
    <row r="191" spans="1:50" ht="11.65" customHeight="1" x14ac:dyDescent="0.2">
      <c r="A191" s="5">
        <v>5</v>
      </c>
      <c r="B191" s="84">
        <v>1209</v>
      </c>
      <c r="C191" s="85"/>
      <c r="D191" s="86" t="s">
        <v>17</v>
      </c>
      <c r="E191" s="87"/>
      <c r="F191" s="84">
        <v>1203</v>
      </c>
      <c r="G191" s="85"/>
      <c r="H191" s="84">
        <v>8</v>
      </c>
      <c r="I191" s="85"/>
      <c r="J191" s="84">
        <v>12</v>
      </c>
      <c r="K191" s="85"/>
      <c r="L191" s="10" t="s">
        <v>437</v>
      </c>
      <c r="M191" s="10" t="s">
        <v>265</v>
      </c>
      <c r="N191" s="88" t="s">
        <v>261</v>
      </c>
      <c r="O191" s="89"/>
      <c r="P191" s="88" t="s">
        <v>21</v>
      </c>
      <c r="Q191" s="89"/>
      <c r="R191" s="88" t="s">
        <v>438</v>
      </c>
      <c r="S191" s="89"/>
      <c r="T191" s="90" t="s">
        <v>84</v>
      </c>
      <c r="U191" s="91"/>
      <c r="V191" s="11" t="s">
        <v>170</v>
      </c>
      <c r="W191" s="92">
        <v>17</v>
      </c>
      <c r="X191" s="93"/>
      <c r="Y191" s="12">
        <v>5</v>
      </c>
      <c r="Z191" s="28">
        <f>AVERAGE(W187:X191)</f>
        <v>12.4</v>
      </c>
      <c r="AA191" s="17" t="str">
        <f t="shared" si="14"/>
        <v>+</v>
      </c>
      <c r="AB191" s="17" t="str">
        <f t="shared" si="19"/>
        <v>+</v>
      </c>
      <c r="AC191" s="17" t="str">
        <f t="shared" si="19"/>
        <v>+</v>
      </c>
      <c r="AD191" s="17" t="str">
        <f t="shared" si="19"/>
        <v>+</v>
      </c>
      <c r="AE191" s="17" t="str">
        <f t="shared" si="19"/>
        <v>+</v>
      </c>
      <c r="AF191" s="17" t="str">
        <f t="shared" si="19"/>
        <v>+</v>
      </c>
      <c r="AG191" s="17" t="str">
        <f t="shared" si="19"/>
        <v>+</v>
      </c>
      <c r="AH191" s="17" t="str">
        <f t="shared" si="19"/>
        <v>-</v>
      </c>
      <c r="AI191" s="17" t="str">
        <f t="shared" si="19"/>
        <v>+</v>
      </c>
      <c r="AJ191" s="17" t="str">
        <f t="shared" si="19"/>
        <v>+</v>
      </c>
      <c r="AK191" s="17" t="str">
        <f t="shared" si="19"/>
        <v>+</v>
      </c>
      <c r="AL191" s="17" t="str">
        <f t="shared" si="19"/>
        <v>+</v>
      </c>
      <c r="AM191" s="17" t="str">
        <f t="shared" si="20"/>
        <v>2</v>
      </c>
      <c r="AN191" s="17" t="str">
        <f t="shared" si="20"/>
        <v>2</v>
      </c>
      <c r="AO191" s="17" t="str">
        <f t="shared" si="20"/>
        <v>2</v>
      </c>
      <c r="AP191">
        <v>184</v>
      </c>
    </row>
    <row r="192" spans="1:50" ht="11.65" customHeight="1" x14ac:dyDescent="0.2">
      <c r="A192" s="5">
        <v>1</v>
      </c>
      <c r="B192" s="84">
        <v>1210</v>
      </c>
      <c r="C192" s="85"/>
      <c r="D192" s="86" t="s">
        <v>439</v>
      </c>
      <c r="E192" s="87"/>
      <c r="F192" s="84">
        <v>1205</v>
      </c>
      <c r="G192" s="85"/>
      <c r="H192" s="84">
        <v>2</v>
      </c>
      <c r="I192" s="85"/>
      <c r="J192" s="84">
        <v>12</v>
      </c>
      <c r="K192" s="85"/>
      <c r="L192" s="10" t="s">
        <v>440</v>
      </c>
      <c r="M192" s="10" t="s">
        <v>188</v>
      </c>
      <c r="N192" s="88" t="s">
        <v>62</v>
      </c>
      <c r="O192" s="89"/>
      <c r="P192" s="88" t="s">
        <v>21</v>
      </c>
      <c r="Q192" s="89"/>
      <c r="R192" s="88" t="s">
        <v>441</v>
      </c>
      <c r="S192" s="89"/>
      <c r="T192" s="90" t="s">
        <v>442</v>
      </c>
      <c r="U192" s="91"/>
      <c r="V192" s="11" t="s">
        <v>95</v>
      </c>
      <c r="W192" s="92">
        <v>11</v>
      </c>
      <c r="X192" s="93"/>
      <c r="Y192" s="12">
        <v>4</v>
      </c>
      <c r="AA192" s="17" t="str">
        <f t="shared" si="14"/>
        <v>+</v>
      </c>
      <c r="AB192" s="17" t="str">
        <f t="shared" si="19"/>
        <v>+</v>
      </c>
      <c r="AC192" s="17" t="str">
        <f t="shared" si="19"/>
        <v>+</v>
      </c>
      <c r="AD192" s="17" t="str">
        <f t="shared" si="19"/>
        <v>-</v>
      </c>
      <c r="AE192" s="17" t="str">
        <f t="shared" si="19"/>
        <v>-</v>
      </c>
      <c r="AF192" s="17" t="str">
        <f t="shared" si="19"/>
        <v>-</v>
      </c>
      <c r="AG192" s="17" t="str">
        <f t="shared" si="19"/>
        <v>+</v>
      </c>
      <c r="AH192" s="17" t="str">
        <f t="shared" si="19"/>
        <v>+</v>
      </c>
      <c r="AI192" s="17" t="str">
        <f t="shared" si="19"/>
        <v>+</v>
      </c>
      <c r="AJ192" s="17" t="str">
        <f t="shared" si="19"/>
        <v>-</v>
      </c>
      <c r="AK192" s="17" t="str">
        <f t="shared" si="19"/>
        <v>-</v>
      </c>
      <c r="AL192" s="17" t="str">
        <f t="shared" si="19"/>
        <v>+</v>
      </c>
      <c r="AM192" s="17" t="str">
        <f t="shared" si="20"/>
        <v>1</v>
      </c>
      <c r="AN192" s="17" t="str">
        <f t="shared" si="20"/>
        <v>1</v>
      </c>
      <c r="AO192" s="17" t="str">
        <f t="shared" si="20"/>
        <v>2</v>
      </c>
      <c r="AP192">
        <v>185</v>
      </c>
    </row>
    <row r="193" spans="1:42" ht="10.9" customHeight="1" x14ac:dyDescent="0.2">
      <c r="A193" s="5">
        <v>2</v>
      </c>
      <c r="B193" s="84">
        <v>1210</v>
      </c>
      <c r="C193" s="85"/>
      <c r="D193" s="86" t="s">
        <v>439</v>
      </c>
      <c r="E193" s="87"/>
      <c r="F193" s="84">
        <v>1205</v>
      </c>
      <c r="G193" s="85"/>
      <c r="H193" s="84">
        <v>7</v>
      </c>
      <c r="I193" s="85"/>
      <c r="J193" s="84">
        <v>12</v>
      </c>
      <c r="K193" s="85"/>
      <c r="L193" s="10" t="s">
        <v>443</v>
      </c>
      <c r="M193" s="10" t="s">
        <v>138</v>
      </c>
      <c r="N193" s="88" t="s">
        <v>62</v>
      </c>
      <c r="O193" s="89"/>
      <c r="P193" s="88" t="s">
        <v>444</v>
      </c>
      <c r="Q193" s="89"/>
      <c r="R193" s="88" t="s">
        <v>445</v>
      </c>
      <c r="S193" s="89"/>
      <c r="T193" s="90" t="s">
        <v>446</v>
      </c>
      <c r="U193" s="91"/>
      <c r="V193" s="11" t="s">
        <v>201</v>
      </c>
      <c r="W193" s="92">
        <v>8</v>
      </c>
      <c r="X193" s="93"/>
      <c r="Y193" s="12">
        <v>3</v>
      </c>
      <c r="Z193" s="27">
        <f>AVERAGE(W192:X193)</f>
        <v>9.5</v>
      </c>
      <c r="AA193" s="17" t="str">
        <f t="shared" si="14"/>
        <v>+</v>
      </c>
      <c r="AB193" s="17" t="str">
        <f t="shared" si="19"/>
        <v>+</v>
      </c>
      <c r="AC193" s="17" t="str">
        <f t="shared" si="19"/>
        <v>+</v>
      </c>
      <c r="AD193" s="17" t="str">
        <f t="shared" si="19"/>
        <v>+</v>
      </c>
      <c r="AE193" s="17" t="str">
        <f t="shared" si="19"/>
        <v>+</v>
      </c>
      <c r="AF193" s="17" t="str">
        <f t="shared" si="19"/>
        <v>-</v>
      </c>
      <c r="AG193" s="17" t="str">
        <f t="shared" si="19"/>
        <v>+</v>
      </c>
      <c r="AH193" s="17" t="str">
        <f t="shared" si="19"/>
        <v>-</v>
      </c>
      <c r="AI193" s="17" t="str">
        <f t="shared" si="19"/>
        <v>-</v>
      </c>
      <c r="AJ193" s="17" t="str">
        <f t="shared" si="19"/>
        <v>+</v>
      </c>
      <c r="AK193" s="17" t="str">
        <f t="shared" si="19"/>
        <v>+</v>
      </c>
      <c r="AL193" s="17" t="str">
        <f t="shared" si="19"/>
        <v>-</v>
      </c>
      <c r="AM193" s="17" t="str">
        <f t="shared" si="20"/>
        <v>0</v>
      </c>
      <c r="AN193" s="17" t="str">
        <f t="shared" si="20"/>
        <v>0</v>
      </c>
      <c r="AO193" s="17" t="str">
        <f t="shared" si="20"/>
        <v>0</v>
      </c>
      <c r="AP193">
        <v>186</v>
      </c>
    </row>
    <row r="194" spans="1:42" ht="11.65" customHeight="1" x14ac:dyDescent="0.2">
      <c r="A194" s="5">
        <v>1</v>
      </c>
      <c r="B194" s="84">
        <v>1212</v>
      </c>
      <c r="C194" s="85"/>
      <c r="D194" s="86" t="s">
        <v>439</v>
      </c>
      <c r="E194" s="87"/>
      <c r="F194" s="84">
        <v>1202</v>
      </c>
      <c r="G194" s="85"/>
      <c r="H194" s="84">
        <v>1</v>
      </c>
      <c r="I194" s="85"/>
      <c r="J194" s="84">
        <v>12</v>
      </c>
      <c r="K194" s="85"/>
      <c r="L194" s="10" t="s">
        <v>447</v>
      </c>
      <c r="M194" s="10" t="s">
        <v>333</v>
      </c>
      <c r="N194" s="88" t="s">
        <v>448</v>
      </c>
      <c r="O194" s="89"/>
      <c r="P194" s="88" t="s">
        <v>21</v>
      </c>
      <c r="Q194" s="89"/>
      <c r="R194" s="88" t="s">
        <v>449</v>
      </c>
      <c r="S194" s="89"/>
      <c r="T194" s="90" t="s">
        <v>450</v>
      </c>
      <c r="U194" s="91"/>
      <c r="V194" s="11" t="s">
        <v>37</v>
      </c>
      <c r="W194" s="92">
        <v>7</v>
      </c>
      <c r="X194" s="93"/>
      <c r="Y194" s="12">
        <v>3</v>
      </c>
      <c r="AA194" s="17" t="str">
        <f t="shared" si="14"/>
        <v>+</v>
      </c>
      <c r="AB194" s="17" t="str">
        <f t="shared" si="19"/>
        <v>+</v>
      </c>
      <c r="AC194" s="17" t="str">
        <f t="shared" si="19"/>
        <v>-</v>
      </c>
      <c r="AD194" s="17" t="str">
        <f t="shared" si="19"/>
        <v>+</v>
      </c>
      <c r="AE194" s="17" t="str">
        <f t="shared" si="19"/>
        <v>+</v>
      </c>
      <c r="AF194" s="17" t="str">
        <f t="shared" si="19"/>
        <v>-</v>
      </c>
      <c r="AG194" s="17" t="str">
        <f t="shared" si="19"/>
        <v>+</v>
      </c>
      <c r="AH194" s="17" t="str">
        <f t="shared" si="19"/>
        <v>-</v>
      </c>
      <c r="AI194" s="17" t="str">
        <f t="shared" si="19"/>
        <v>+</v>
      </c>
      <c r="AJ194" s="17" t="str">
        <f t="shared" si="19"/>
        <v>-</v>
      </c>
      <c r="AK194" s="17" t="str">
        <f t="shared" si="19"/>
        <v>-</v>
      </c>
      <c r="AL194" s="17" t="str">
        <f t="shared" si="19"/>
        <v>-</v>
      </c>
      <c r="AM194" s="17" t="str">
        <f t="shared" si="20"/>
        <v>1</v>
      </c>
      <c r="AN194" s="17" t="str">
        <f t="shared" si="20"/>
        <v>0</v>
      </c>
      <c r="AO194" s="17" t="str">
        <f t="shared" si="20"/>
        <v>0</v>
      </c>
      <c r="AP194">
        <v>187</v>
      </c>
    </row>
    <row r="195" spans="1:42" ht="10.9" customHeight="1" x14ac:dyDescent="0.2">
      <c r="A195" s="5">
        <v>2</v>
      </c>
      <c r="B195" s="84">
        <v>1212</v>
      </c>
      <c r="C195" s="85"/>
      <c r="D195" s="86" t="s">
        <v>439</v>
      </c>
      <c r="E195" s="87"/>
      <c r="F195" s="84">
        <v>1205</v>
      </c>
      <c r="G195" s="85"/>
      <c r="H195" s="84">
        <v>5</v>
      </c>
      <c r="I195" s="85"/>
      <c r="J195" s="84">
        <v>12</v>
      </c>
      <c r="K195" s="85"/>
      <c r="L195" s="77" t="s">
        <v>451</v>
      </c>
      <c r="M195" s="77" t="s">
        <v>365</v>
      </c>
      <c r="N195" s="88" t="s">
        <v>72</v>
      </c>
      <c r="O195" s="89"/>
      <c r="P195" s="88" t="s">
        <v>452</v>
      </c>
      <c r="Q195" s="89"/>
      <c r="R195" s="88" t="s">
        <v>453</v>
      </c>
      <c r="S195" s="89"/>
      <c r="T195" s="90" t="s">
        <v>785</v>
      </c>
      <c r="U195" s="91"/>
      <c r="V195" s="78" t="s">
        <v>201</v>
      </c>
      <c r="W195" s="92">
        <v>6</v>
      </c>
      <c r="X195" s="93"/>
      <c r="Y195" s="79">
        <v>3</v>
      </c>
      <c r="Z195" s="27">
        <f>AVERAGE(W194:X195)</f>
        <v>6.5</v>
      </c>
      <c r="AA195" s="17" t="str">
        <f t="shared" si="14"/>
        <v>+</v>
      </c>
      <c r="AB195" s="17" t="str">
        <f t="shared" si="19"/>
        <v>+</v>
      </c>
      <c r="AC195" s="17" t="str">
        <f t="shared" si="19"/>
        <v>-</v>
      </c>
      <c r="AD195" s="17" t="str">
        <f t="shared" si="19"/>
        <v>-</v>
      </c>
      <c r="AE195" s="17" t="str">
        <f t="shared" si="19"/>
        <v>+</v>
      </c>
      <c r="AF195" s="17" t="str">
        <f t="shared" si="19"/>
        <v>+</v>
      </c>
      <c r="AG195" s="17" t="str">
        <f t="shared" si="19"/>
        <v>+</v>
      </c>
      <c r="AH195" s="17" t="str">
        <f t="shared" si="19"/>
        <v>-</v>
      </c>
      <c r="AI195" s="17" t="str">
        <f t="shared" si="19"/>
        <v>+</v>
      </c>
      <c r="AJ195" s="17" t="str">
        <f t="shared" si="19"/>
        <v>-</v>
      </c>
      <c r="AK195" s="17" t="str">
        <f t="shared" si="19"/>
        <v>-</v>
      </c>
      <c r="AL195" s="17" t="str">
        <f t="shared" si="19"/>
        <v>-</v>
      </c>
      <c r="AM195" s="17" t="str">
        <f t="shared" si="20"/>
        <v>0</v>
      </c>
      <c r="AN195" s="17" t="str">
        <f t="shared" si="20"/>
        <v>0</v>
      </c>
      <c r="AO195" s="17" t="str">
        <f t="shared" si="20"/>
        <v>0</v>
      </c>
      <c r="AP195">
        <v>188</v>
      </c>
    </row>
    <row r="196" spans="1:42" ht="11.65" customHeight="1" x14ac:dyDescent="0.2">
      <c r="A196" s="5">
        <v>1</v>
      </c>
      <c r="B196" s="84">
        <v>1216</v>
      </c>
      <c r="C196" s="85"/>
      <c r="D196" s="86" t="s">
        <v>439</v>
      </c>
      <c r="E196" s="87"/>
      <c r="F196" s="84">
        <v>1203</v>
      </c>
      <c r="G196" s="85"/>
      <c r="H196" s="84">
        <v>9</v>
      </c>
      <c r="I196" s="85"/>
      <c r="J196" s="84">
        <v>12</v>
      </c>
      <c r="K196" s="85"/>
      <c r="L196" s="10" t="s">
        <v>454</v>
      </c>
      <c r="M196" s="10" t="s">
        <v>333</v>
      </c>
      <c r="N196" s="88" t="s">
        <v>266</v>
      </c>
      <c r="O196" s="89"/>
      <c r="P196" s="88" t="s">
        <v>21</v>
      </c>
      <c r="Q196" s="89"/>
      <c r="R196" s="88" t="s">
        <v>455</v>
      </c>
      <c r="S196" s="89"/>
      <c r="T196" s="90" t="s">
        <v>456</v>
      </c>
      <c r="U196" s="91"/>
      <c r="V196" s="11" t="s">
        <v>151</v>
      </c>
      <c r="W196" s="92">
        <v>12</v>
      </c>
      <c r="X196" s="93"/>
      <c r="Y196" s="12">
        <v>4</v>
      </c>
      <c r="Z196" s="28">
        <v>12</v>
      </c>
      <c r="AA196" s="17" t="str">
        <f t="shared" si="14"/>
        <v>+</v>
      </c>
      <c r="AB196" s="17" t="str">
        <f t="shared" ref="AB196:AL206" si="24">RIGHT((LEFT($T196,AB$7+1)))</f>
        <v>-</v>
      </c>
      <c r="AC196" s="17" t="str">
        <f t="shared" si="24"/>
        <v>-</v>
      </c>
      <c r="AD196" s="17" t="str">
        <f t="shared" si="24"/>
        <v>+</v>
      </c>
      <c r="AE196" s="17" t="str">
        <f t="shared" si="24"/>
        <v>+</v>
      </c>
      <c r="AF196" s="17" t="str">
        <f t="shared" si="24"/>
        <v>+</v>
      </c>
      <c r="AG196" s="17" t="str">
        <f t="shared" si="24"/>
        <v>+</v>
      </c>
      <c r="AH196" s="17" t="str">
        <f t="shared" si="24"/>
        <v>-</v>
      </c>
      <c r="AI196" s="17" t="str">
        <f t="shared" si="24"/>
        <v>+</v>
      </c>
      <c r="AJ196" s="17" t="str">
        <f t="shared" si="24"/>
        <v>+</v>
      </c>
      <c r="AK196" s="17" t="str">
        <f t="shared" si="24"/>
        <v>-</v>
      </c>
      <c r="AL196" s="17" t="str">
        <f t="shared" si="24"/>
        <v>-</v>
      </c>
      <c r="AM196" s="17" t="str">
        <f t="shared" si="20"/>
        <v>2</v>
      </c>
      <c r="AN196" s="17" t="str">
        <f t="shared" si="20"/>
        <v>3</v>
      </c>
      <c r="AO196" s="17" t="str">
        <f t="shared" si="20"/>
        <v>0</v>
      </c>
      <c r="AP196">
        <v>189</v>
      </c>
    </row>
    <row r="197" spans="1:42" ht="11.65" customHeight="1" x14ac:dyDescent="0.2">
      <c r="A197" s="5">
        <v>1</v>
      </c>
      <c r="B197" s="84">
        <v>1217</v>
      </c>
      <c r="C197" s="85"/>
      <c r="D197" s="86" t="s">
        <v>439</v>
      </c>
      <c r="E197" s="87"/>
      <c r="F197" s="84">
        <v>1205</v>
      </c>
      <c r="G197" s="85"/>
      <c r="H197" s="84">
        <v>7</v>
      </c>
      <c r="I197" s="85"/>
      <c r="J197" s="84">
        <v>12</v>
      </c>
      <c r="K197" s="85"/>
      <c r="L197" s="10" t="s">
        <v>457</v>
      </c>
      <c r="M197" s="10" t="s">
        <v>326</v>
      </c>
      <c r="N197" s="88" t="s">
        <v>458</v>
      </c>
      <c r="O197" s="89"/>
      <c r="P197" s="88" t="s">
        <v>21</v>
      </c>
      <c r="Q197" s="89"/>
      <c r="R197" s="88" t="s">
        <v>459</v>
      </c>
      <c r="S197" s="89"/>
      <c r="T197" s="90" t="s">
        <v>460</v>
      </c>
      <c r="U197" s="91"/>
      <c r="V197" s="11" t="s">
        <v>37</v>
      </c>
      <c r="W197" s="92">
        <v>5</v>
      </c>
      <c r="X197" s="93"/>
      <c r="Y197" s="12">
        <v>3</v>
      </c>
      <c r="AA197" s="17" t="str">
        <f t="shared" si="14"/>
        <v>-</v>
      </c>
      <c r="AB197" s="17" t="str">
        <f t="shared" si="24"/>
        <v>-</v>
      </c>
      <c r="AC197" s="17" t="str">
        <f t="shared" si="24"/>
        <v>-</v>
      </c>
      <c r="AD197" s="17" t="str">
        <f t="shared" si="24"/>
        <v>+</v>
      </c>
      <c r="AE197" s="17" t="str">
        <f t="shared" si="24"/>
        <v>+</v>
      </c>
      <c r="AF197" s="17" t="str">
        <f t="shared" si="24"/>
        <v>-</v>
      </c>
      <c r="AG197" s="17" t="str">
        <f t="shared" si="24"/>
        <v>+</v>
      </c>
      <c r="AH197" s="17" t="str">
        <f t="shared" si="24"/>
        <v>-</v>
      </c>
      <c r="AI197" s="17" t="str">
        <f t="shared" si="24"/>
        <v>-</v>
      </c>
      <c r="AJ197" s="17" t="str">
        <f t="shared" si="24"/>
        <v>-</v>
      </c>
      <c r="AK197" s="17" t="str">
        <f t="shared" si="24"/>
        <v>+</v>
      </c>
      <c r="AL197" s="17" t="str">
        <f t="shared" si="24"/>
        <v>-</v>
      </c>
      <c r="AM197" s="17" t="str">
        <f t="shared" si="20"/>
        <v>1</v>
      </c>
      <c r="AN197" s="17" t="str">
        <f t="shared" si="20"/>
        <v>0</v>
      </c>
      <c r="AO197" s="17" t="str">
        <f t="shared" si="20"/>
        <v>0</v>
      </c>
      <c r="AP197">
        <v>190</v>
      </c>
    </row>
    <row r="198" spans="1:42" ht="10.9" customHeight="1" x14ac:dyDescent="0.2">
      <c r="A198" s="5">
        <v>2</v>
      </c>
      <c r="B198" s="84">
        <v>1217</v>
      </c>
      <c r="C198" s="85"/>
      <c r="D198" s="86" t="s">
        <v>439</v>
      </c>
      <c r="E198" s="87"/>
      <c r="F198" s="84">
        <v>1205</v>
      </c>
      <c r="G198" s="85"/>
      <c r="H198" s="84">
        <v>1</v>
      </c>
      <c r="I198" s="85"/>
      <c r="J198" s="84">
        <v>12</v>
      </c>
      <c r="K198" s="85"/>
      <c r="L198" s="10" t="s">
        <v>264</v>
      </c>
      <c r="M198" s="10" t="s">
        <v>461</v>
      </c>
      <c r="N198" s="88" t="s">
        <v>266</v>
      </c>
      <c r="O198" s="89"/>
      <c r="P198" s="88" t="s">
        <v>21</v>
      </c>
      <c r="Q198" s="89"/>
      <c r="R198" s="88" t="s">
        <v>462</v>
      </c>
      <c r="S198" s="89"/>
      <c r="T198" s="90" t="s">
        <v>463</v>
      </c>
      <c r="U198" s="91"/>
      <c r="V198" s="11" t="s">
        <v>37</v>
      </c>
      <c r="W198" s="92">
        <v>7</v>
      </c>
      <c r="X198" s="93"/>
      <c r="Y198" s="12">
        <v>3</v>
      </c>
      <c r="AA198" s="17" t="str">
        <f t="shared" si="14"/>
        <v>+</v>
      </c>
      <c r="AB198" s="17" t="str">
        <f t="shared" si="24"/>
        <v>+</v>
      </c>
      <c r="AC198" s="17" t="str">
        <f t="shared" si="24"/>
        <v>+</v>
      </c>
      <c r="AD198" s="17" t="str">
        <f t="shared" si="24"/>
        <v>-</v>
      </c>
      <c r="AE198" s="17" t="str">
        <f t="shared" si="24"/>
        <v>+</v>
      </c>
      <c r="AF198" s="17" t="str">
        <f t="shared" si="24"/>
        <v>+</v>
      </c>
      <c r="AG198" s="17" t="str">
        <f t="shared" si="24"/>
        <v>+</v>
      </c>
      <c r="AH198" s="17" t="str">
        <f t="shared" si="24"/>
        <v>-</v>
      </c>
      <c r="AI198" s="17" t="str">
        <f t="shared" si="24"/>
        <v>-</v>
      </c>
      <c r="AJ198" s="17" t="str">
        <f t="shared" si="24"/>
        <v>-</v>
      </c>
      <c r="AK198" s="17" t="str">
        <f t="shared" si="24"/>
        <v>-</v>
      </c>
      <c r="AL198" s="17" t="str">
        <f t="shared" si="24"/>
        <v>-</v>
      </c>
      <c r="AM198" s="17" t="str">
        <f t="shared" si="20"/>
        <v>1</v>
      </c>
      <c r="AN198" s="17" t="str">
        <f t="shared" si="20"/>
        <v>0</v>
      </c>
      <c r="AO198" s="17" t="str">
        <f t="shared" si="20"/>
        <v>0</v>
      </c>
      <c r="AP198">
        <v>191</v>
      </c>
    </row>
    <row r="199" spans="1:42" ht="11.65" customHeight="1" x14ac:dyDescent="0.2">
      <c r="A199" s="5">
        <v>3</v>
      </c>
      <c r="B199" s="84">
        <v>1217</v>
      </c>
      <c r="C199" s="85"/>
      <c r="D199" s="86" t="s">
        <v>439</v>
      </c>
      <c r="E199" s="87"/>
      <c r="F199" s="84">
        <v>1205</v>
      </c>
      <c r="G199" s="85"/>
      <c r="H199" s="84">
        <v>6</v>
      </c>
      <c r="I199" s="85"/>
      <c r="J199" s="84">
        <v>12</v>
      </c>
      <c r="K199" s="85"/>
      <c r="L199" s="10" t="s">
        <v>464</v>
      </c>
      <c r="M199" s="10" t="s">
        <v>188</v>
      </c>
      <c r="N199" s="88" t="s">
        <v>62</v>
      </c>
      <c r="O199" s="89"/>
      <c r="P199" s="88" t="s">
        <v>21</v>
      </c>
      <c r="Q199" s="89"/>
      <c r="R199" s="88" t="s">
        <v>465</v>
      </c>
      <c r="S199" s="89"/>
      <c r="T199" s="90" t="s">
        <v>58</v>
      </c>
      <c r="U199" s="91"/>
      <c r="V199" s="11" t="s">
        <v>37</v>
      </c>
      <c r="W199" s="92">
        <v>11</v>
      </c>
      <c r="X199" s="93"/>
      <c r="Y199" s="12">
        <v>4</v>
      </c>
      <c r="AA199" s="17" t="str">
        <f t="shared" si="14"/>
        <v>+</v>
      </c>
      <c r="AB199" s="17" t="str">
        <f t="shared" si="24"/>
        <v>+</v>
      </c>
      <c r="AC199" s="17" t="str">
        <f t="shared" si="24"/>
        <v>-</v>
      </c>
      <c r="AD199" s="17" t="str">
        <f t="shared" si="24"/>
        <v>+</v>
      </c>
      <c r="AE199" s="17" t="str">
        <f t="shared" si="24"/>
        <v>+</v>
      </c>
      <c r="AF199" s="17" t="str">
        <f t="shared" si="24"/>
        <v>+</v>
      </c>
      <c r="AG199" s="17" t="str">
        <f t="shared" si="24"/>
        <v>+</v>
      </c>
      <c r="AH199" s="17" t="str">
        <f t="shared" si="24"/>
        <v>-</v>
      </c>
      <c r="AI199" s="17" t="str">
        <f t="shared" si="24"/>
        <v>+</v>
      </c>
      <c r="AJ199" s="17" t="str">
        <f t="shared" si="24"/>
        <v>+</v>
      </c>
      <c r="AK199" s="17" t="str">
        <f t="shared" si="24"/>
        <v>+</v>
      </c>
      <c r="AL199" s="17" t="str">
        <f t="shared" si="24"/>
        <v>+</v>
      </c>
      <c r="AM199" s="17" t="str">
        <f t="shared" si="20"/>
        <v>1</v>
      </c>
      <c r="AN199" s="17" t="str">
        <f t="shared" si="20"/>
        <v>0</v>
      </c>
      <c r="AO199" s="17" t="str">
        <f t="shared" si="20"/>
        <v>0</v>
      </c>
      <c r="AP199">
        <v>192</v>
      </c>
    </row>
    <row r="200" spans="1:42" ht="11.65" customHeight="1" x14ac:dyDescent="0.2">
      <c r="A200" s="5">
        <v>4</v>
      </c>
      <c r="B200" s="95">
        <v>1217</v>
      </c>
      <c r="C200" s="85"/>
      <c r="D200" s="96" t="s">
        <v>439</v>
      </c>
      <c r="E200" s="87"/>
      <c r="F200" s="95">
        <v>1205</v>
      </c>
      <c r="G200" s="85"/>
      <c r="H200" s="95">
        <v>2</v>
      </c>
      <c r="I200" s="85"/>
      <c r="J200" s="95">
        <v>12</v>
      </c>
      <c r="K200" s="85"/>
      <c r="L200" s="77" t="s">
        <v>451</v>
      </c>
      <c r="M200" s="77" t="s">
        <v>284</v>
      </c>
      <c r="N200" s="97" t="s">
        <v>111</v>
      </c>
      <c r="O200" s="89"/>
      <c r="P200" s="97" t="s">
        <v>21</v>
      </c>
      <c r="Q200" s="89"/>
      <c r="R200" s="97" t="s">
        <v>466</v>
      </c>
      <c r="S200" s="89"/>
      <c r="T200" s="98" t="s">
        <v>467</v>
      </c>
      <c r="U200" s="91"/>
      <c r="V200" s="78" t="s">
        <v>37</v>
      </c>
      <c r="W200" s="99">
        <v>6</v>
      </c>
      <c r="X200" s="93"/>
      <c r="Y200" s="79">
        <v>3</v>
      </c>
      <c r="AA200" s="17" t="str">
        <f t="shared" si="14"/>
        <v>+</v>
      </c>
      <c r="AB200" s="17" t="str">
        <f t="shared" si="24"/>
        <v>-</v>
      </c>
      <c r="AC200" s="17" t="str">
        <f t="shared" si="24"/>
        <v>-</v>
      </c>
      <c r="AD200" s="17" t="str">
        <f t="shared" si="24"/>
        <v>+</v>
      </c>
      <c r="AE200" s="17" t="str">
        <f t="shared" si="24"/>
        <v>+</v>
      </c>
      <c r="AF200" s="17" t="str">
        <f t="shared" si="24"/>
        <v>-</v>
      </c>
      <c r="AG200" s="17" t="str">
        <f t="shared" si="24"/>
        <v>+</v>
      </c>
      <c r="AH200" s="17" t="str">
        <f t="shared" si="24"/>
        <v>-</v>
      </c>
      <c r="AI200" s="17" t="str">
        <f t="shared" si="24"/>
        <v>-</v>
      </c>
      <c r="AJ200" s="17" t="str">
        <f t="shared" si="24"/>
        <v>-</v>
      </c>
      <c r="AK200" s="17" t="str">
        <f t="shared" si="24"/>
        <v>+</v>
      </c>
      <c r="AL200" s="17" t="str">
        <f t="shared" si="24"/>
        <v>-</v>
      </c>
      <c r="AM200" s="17" t="str">
        <f t="shared" si="20"/>
        <v>1</v>
      </c>
      <c r="AN200" s="17" t="str">
        <f t="shared" si="20"/>
        <v>0</v>
      </c>
      <c r="AO200" s="17" t="str">
        <f t="shared" si="20"/>
        <v>0</v>
      </c>
      <c r="AP200">
        <v>193</v>
      </c>
    </row>
    <row r="201" spans="1:42" ht="11.65" customHeight="1" x14ac:dyDescent="0.2">
      <c r="A201" s="5">
        <v>5</v>
      </c>
      <c r="B201" s="84">
        <v>1217</v>
      </c>
      <c r="C201" s="85"/>
      <c r="D201" s="86" t="s">
        <v>439</v>
      </c>
      <c r="E201" s="87"/>
      <c r="F201" s="84">
        <v>1205</v>
      </c>
      <c r="G201" s="85"/>
      <c r="H201" s="84">
        <v>2</v>
      </c>
      <c r="I201" s="85"/>
      <c r="J201" s="84">
        <v>12</v>
      </c>
      <c r="K201" s="85"/>
      <c r="L201" s="10" t="s">
        <v>468</v>
      </c>
      <c r="M201" s="10" t="s">
        <v>469</v>
      </c>
      <c r="N201" s="88" t="s">
        <v>407</v>
      </c>
      <c r="O201" s="89"/>
      <c r="P201" s="88" t="s">
        <v>21</v>
      </c>
      <c r="Q201" s="89"/>
      <c r="R201" s="88" t="s">
        <v>470</v>
      </c>
      <c r="S201" s="89"/>
      <c r="T201" s="90" t="s">
        <v>471</v>
      </c>
      <c r="U201" s="91"/>
      <c r="V201" s="11" t="s">
        <v>201</v>
      </c>
      <c r="W201" s="92">
        <v>6</v>
      </c>
      <c r="X201" s="93"/>
      <c r="Y201" s="12">
        <v>3</v>
      </c>
      <c r="AA201" s="17" t="str">
        <f t="shared" si="14"/>
        <v>+</v>
      </c>
      <c r="AB201" s="17" t="str">
        <f t="shared" si="24"/>
        <v>+</v>
      </c>
      <c r="AC201" s="17" t="str">
        <f t="shared" si="24"/>
        <v>-</v>
      </c>
      <c r="AD201" s="17" t="str">
        <f t="shared" si="24"/>
        <v>+</v>
      </c>
      <c r="AE201" s="17" t="str">
        <f t="shared" si="24"/>
        <v>+</v>
      </c>
      <c r="AF201" s="17" t="str">
        <f t="shared" si="24"/>
        <v>-</v>
      </c>
      <c r="AG201" s="17" t="str">
        <f t="shared" si="24"/>
        <v>+</v>
      </c>
      <c r="AH201" s="17" t="str">
        <f t="shared" si="24"/>
        <v>+</v>
      </c>
      <c r="AI201" s="17" t="str">
        <f t="shared" si="24"/>
        <v>-</v>
      </c>
      <c r="AJ201" s="17" t="str">
        <f t="shared" si="24"/>
        <v>-</v>
      </c>
      <c r="AK201" s="17" t="str">
        <f t="shared" si="24"/>
        <v>-</v>
      </c>
      <c r="AL201" s="17" t="str">
        <f t="shared" si="24"/>
        <v>-</v>
      </c>
      <c r="AM201" s="17" t="str">
        <f t="shared" si="20"/>
        <v>0</v>
      </c>
      <c r="AN201" s="17" t="str">
        <f t="shared" si="20"/>
        <v>0</v>
      </c>
      <c r="AO201" s="17" t="str">
        <f t="shared" si="20"/>
        <v>0</v>
      </c>
      <c r="AP201">
        <v>194</v>
      </c>
    </row>
    <row r="202" spans="1:42" ht="10.9" customHeight="1" x14ac:dyDescent="0.2">
      <c r="A202" s="5">
        <v>6</v>
      </c>
      <c r="B202" s="84">
        <v>1217</v>
      </c>
      <c r="C202" s="85"/>
      <c r="D202" s="86" t="s">
        <v>439</v>
      </c>
      <c r="E202" s="87"/>
      <c r="F202" s="84">
        <v>1205</v>
      </c>
      <c r="G202" s="85"/>
      <c r="H202" s="84">
        <v>6</v>
      </c>
      <c r="I202" s="85"/>
      <c r="J202" s="84">
        <v>12</v>
      </c>
      <c r="K202" s="85"/>
      <c r="L202" s="10" t="s">
        <v>472</v>
      </c>
      <c r="M202" s="10" t="s">
        <v>473</v>
      </c>
      <c r="N202" s="88" t="s">
        <v>98</v>
      </c>
      <c r="O202" s="89"/>
      <c r="P202" s="88" t="s">
        <v>21</v>
      </c>
      <c r="Q202" s="89"/>
      <c r="R202" s="88" t="s">
        <v>474</v>
      </c>
      <c r="S202" s="89"/>
      <c r="T202" s="90" t="s">
        <v>354</v>
      </c>
      <c r="U202" s="91"/>
      <c r="V202" s="11" t="s">
        <v>37</v>
      </c>
      <c r="W202" s="92">
        <v>10</v>
      </c>
      <c r="X202" s="93"/>
      <c r="Y202" s="12">
        <v>3</v>
      </c>
      <c r="AA202" s="17" t="str">
        <f t="shared" si="14"/>
        <v>+</v>
      </c>
      <c r="AB202" s="17" t="str">
        <f t="shared" si="24"/>
        <v>+</v>
      </c>
      <c r="AC202" s="17" t="str">
        <f t="shared" si="24"/>
        <v>-</v>
      </c>
      <c r="AD202" s="17" t="str">
        <f t="shared" si="24"/>
        <v>+</v>
      </c>
      <c r="AE202" s="17" t="str">
        <f t="shared" si="24"/>
        <v>+</v>
      </c>
      <c r="AF202" s="17" t="str">
        <f t="shared" si="24"/>
        <v>+</v>
      </c>
      <c r="AG202" s="17" t="str">
        <f t="shared" si="24"/>
        <v>+</v>
      </c>
      <c r="AH202" s="17" t="str">
        <f t="shared" si="24"/>
        <v>-</v>
      </c>
      <c r="AI202" s="17" t="str">
        <f t="shared" si="24"/>
        <v>+</v>
      </c>
      <c r="AJ202" s="17" t="str">
        <f t="shared" si="24"/>
        <v>+</v>
      </c>
      <c r="AK202" s="17" t="str">
        <f t="shared" si="24"/>
        <v>+</v>
      </c>
      <c r="AL202" s="17" t="str">
        <f t="shared" si="24"/>
        <v>-</v>
      </c>
      <c r="AM202" s="17" t="str">
        <f t="shared" si="20"/>
        <v>1</v>
      </c>
      <c r="AN202" s="17" t="str">
        <f t="shared" si="20"/>
        <v>0</v>
      </c>
      <c r="AO202" s="17" t="str">
        <f t="shared" si="20"/>
        <v>0</v>
      </c>
      <c r="AP202">
        <v>195</v>
      </c>
    </row>
    <row r="203" spans="1:42" ht="11.65" customHeight="1" x14ac:dyDescent="0.2">
      <c r="A203" s="5">
        <v>7</v>
      </c>
      <c r="B203" s="84">
        <v>1217</v>
      </c>
      <c r="C203" s="85"/>
      <c r="D203" s="86" t="s">
        <v>439</v>
      </c>
      <c r="E203" s="87"/>
      <c r="F203" s="84">
        <v>1205</v>
      </c>
      <c r="G203" s="85"/>
      <c r="H203" s="84">
        <v>1</v>
      </c>
      <c r="I203" s="85"/>
      <c r="J203" s="84">
        <v>12</v>
      </c>
      <c r="K203" s="85"/>
      <c r="L203" s="10" t="s">
        <v>475</v>
      </c>
      <c r="M203" s="10" t="s">
        <v>476</v>
      </c>
      <c r="N203" s="88" t="s">
        <v>477</v>
      </c>
      <c r="O203" s="89"/>
      <c r="P203" s="88" t="s">
        <v>21</v>
      </c>
      <c r="Q203" s="89"/>
      <c r="R203" s="88" t="s">
        <v>478</v>
      </c>
      <c r="S203" s="89"/>
      <c r="T203" s="90" t="s">
        <v>479</v>
      </c>
      <c r="U203" s="91"/>
      <c r="V203" s="11" t="s">
        <v>37</v>
      </c>
      <c r="W203" s="92">
        <v>6</v>
      </c>
      <c r="X203" s="93"/>
      <c r="Y203" s="12">
        <v>3</v>
      </c>
      <c r="AA203" s="17" t="str">
        <f t="shared" si="14"/>
        <v>+</v>
      </c>
      <c r="AB203" s="17" t="str">
        <f t="shared" si="24"/>
        <v>+</v>
      </c>
      <c r="AC203" s="17" t="str">
        <f t="shared" si="24"/>
        <v>+</v>
      </c>
      <c r="AD203" s="17" t="str">
        <f t="shared" si="24"/>
        <v>-</v>
      </c>
      <c r="AE203" s="17" t="str">
        <f t="shared" si="24"/>
        <v>-</v>
      </c>
      <c r="AF203" s="17" t="str">
        <f t="shared" si="24"/>
        <v>-</v>
      </c>
      <c r="AG203" s="17" t="str">
        <f t="shared" si="24"/>
        <v>+</v>
      </c>
      <c r="AH203" s="17" t="str">
        <f t="shared" si="24"/>
        <v>+</v>
      </c>
      <c r="AI203" s="17" t="str">
        <f t="shared" si="24"/>
        <v>-</v>
      </c>
      <c r="AJ203" s="17" t="str">
        <f t="shared" si="24"/>
        <v>-</v>
      </c>
      <c r="AK203" s="17" t="str">
        <f t="shared" si="24"/>
        <v>-</v>
      </c>
      <c r="AL203" s="17" t="str">
        <f t="shared" si="24"/>
        <v>-</v>
      </c>
      <c r="AM203" s="17" t="str">
        <f t="shared" si="20"/>
        <v>1</v>
      </c>
      <c r="AN203" s="17" t="str">
        <f t="shared" si="20"/>
        <v>0</v>
      </c>
      <c r="AO203" s="17" t="str">
        <f t="shared" si="20"/>
        <v>0</v>
      </c>
      <c r="AP203">
        <v>196</v>
      </c>
    </row>
    <row r="204" spans="1:42" ht="11.65" customHeight="1" x14ac:dyDescent="0.2">
      <c r="A204" s="5">
        <v>8</v>
      </c>
      <c r="B204" s="84">
        <v>1217</v>
      </c>
      <c r="C204" s="85"/>
      <c r="D204" s="86" t="s">
        <v>439</v>
      </c>
      <c r="E204" s="87"/>
      <c r="F204" s="84">
        <v>1292</v>
      </c>
      <c r="G204" s="85"/>
      <c r="H204" s="84">
        <v>1</v>
      </c>
      <c r="I204" s="85"/>
      <c r="J204" s="84">
        <v>12</v>
      </c>
      <c r="K204" s="85"/>
      <c r="L204" s="10" t="s">
        <v>480</v>
      </c>
      <c r="M204" s="10" t="s">
        <v>372</v>
      </c>
      <c r="N204" s="88" t="s">
        <v>481</v>
      </c>
      <c r="O204" s="89"/>
      <c r="P204" s="88" t="s">
        <v>21</v>
      </c>
      <c r="Q204" s="89"/>
      <c r="R204" s="88" t="s">
        <v>482</v>
      </c>
      <c r="S204" s="89"/>
      <c r="T204" s="90" t="s">
        <v>483</v>
      </c>
      <c r="U204" s="91"/>
      <c r="V204" s="11" t="s">
        <v>201</v>
      </c>
      <c r="W204" s="92">
        <v>4</v>
      </c>
      <c r="X204" s="93"/>
      <c r="Y204" s="12">
        <v>3</v>
      </c>
      <c r="Z204">
        <v>12</v>
      </c>
      <c r="AA204" s="17" t="str">
        <f t="shared" si="14"/>
        <v>-</v>
      </c>
      <c r="AB204" s="17" t="str">
        <f t="shared" si="24"/>
        <v>+</v>
      </c>
      <c r="AC204" s="17" t="str">
        <f t="shared" si="24"/>
        <v>-</v>
      </c>
      <c r="AD204" s="17" t="str">
        <f t="shared" si="24"/>
        <v>-</v>
      </c>
      <c r="AE204" s="17" t="str">
        <f t="shared" si="24"/>
        <v>+</v>
      </c>
      <c r="AF204" s="17" t="str">
        <f t="shared" si="24"/>
        <v>-</v>
      </c>
      <c r="AG204" s="17" t="str">
        <f t="shared" si="24"/>
        <v>+</v>
      </c>
      <c r="AH204" s="17" t="str">
        <f t="shared" si="24"/>
        <v>+</v>
      </c>
      <c r="AI204" s="17" t="str">
        <f t="shared" si="24"/>
        <v>-</v>
      </c>
      <c r="AJ204" s="17" t="str">
        <f t="shared" si="24"/>
        <v>-</v>
      </c>
      <c r="AK204" s="17" t="str">
        <f t="shared" si="24"/>
        <v>-</v>
      </c>
      <c r="AL204" s="17" t="str">
        <f t="shared" si="24"/>
        <v>-</v>
      </c>
      <c r="AM204" s="17" t="str">
        <f t="shared" si="20"/>
        <v>0</v>
      </c>
      <c r="AN204" s="17" t="str">
        <f t="shared" si="20"/>
        <v>0</v>
      </c>
      <c r="AO204" s="17" t="str">
        <f t="shared" si="20"/>
        <v>0</v>
      </c>
      <c r="AP204">
        <v>197</v>
      </c>
    </row>
    <row r="205" spans="1:42" ht="11.65" customHeight="1" x14ac:dyDescent="0.2">
      <c r="A205" s="5">
        <v>9</v>
      </c>
      <c r="B205" s="84">
        <v>1217</v>
      </c>
      <c r="C205" s="85"/>
      <c r="D205" s="86" t="s">
        <v>439</v>
      </c>
      <c r="E205" s="87"/>
      <c r="F205" s="84">
        <v>1205</v>
      </c>
      <c r="G205" s="85"/>
      <c r="H205" s="84">
        <v>1</v>
      </c>
      <c r="I205" s="85"/>
      <c r="J205" s="84">
        <v>12</v>
      </c>
      <c r="K205" s="85"/>
      <c r="L205" s="10" t="s">
        <v>484</v>
      </c>
      <c r="M205" s="10" t="s">
        <v>188</v>
      </c>
      <c r="N205" s="88" t="s">
        <v>111</v>
      </c>
      <c r="O205" s="89"/>
      <c r="P205" s="88" t="s">
        <v>21</v>
      </c>
      <c r="Q205" s="89"/>
      <c r="R205" s="88" t="s">
        <v>485</v>
      </c>
      <c r="S205" s="89"/>
      <c r="T205" s="90" t="s">
        <v>389</v>
      </c>
      <c r="U205" s="91"/>
      <c r="V205" s="11" t="s">
        <v>75</v>
      </c>
      <c r="W205" s="92">
        <v>12</v>
      </c>
      <c r="X205" s="93"/>
      <c r="Y205" s="12">
        <v>4</v>
      </c>
      <c r="Z205">
        <v>4</v>
      </c>
      <c r="AA205" s="17" t="str">
        <f t="shared" si="14"/>
        <v>+</v>
      </c>
      <c r="AB205" s="17" t="str">
        <f t="shared" si="24"/>
        <v>+</v>
      </c>
      <c r="AC205" s="17" t="str">
        <f t="shared" si="24"/>
        <v>+</v>
      </c>
      <c r="AD205" s="17" t="str">
        <f t="shared" si="24"/>
        <v>+</v>
      </c>
      <c r="AE205" s="17" t="str">
        <f t="shared" si="24"/>
        <v>+</v>
      </c>
      <c r="AF205" s="17" t="str">
        <f t="shared" si="24"/>
        <v>-</v>
      </c>
      <c r="AG205" s="17" t="str">
        <f t="shared" si="24"/>
        <v>+</v>
      </c>
      <c r="AH205" s="17" t="str">
        <f t="shared" si="24"/>
        <v>+</v>
      </c>
      <c r="AI205" s="17" t="str">
        <f t="shared" si="24"/>
        <v>+</v>
      </c>
      <c r="AJ205" s="17" t="str">
        <f t="shared" si="24"/>
        <v>+</v>
      </c>
      <c r="AK205" s="17" t="str">
        <f t="shared" si="24"/>
        <v>-</v>
      </c>
      <c r="AL205" s="17" t="str">
        <f t="shared" si="24"/>
        <v>+</v>
      </c>
      <c r="AM205" s="17" t="str">
        <f t="shared" si="20"/>
        <v>1</v>
      </c>
      <c r="AN205" s="17" t="str">
        <f t="shared" si="20"/>
        <v>1</v>
      </c>
      <c r="AO205" s="17" t="str">
        <f t="shared" si="20"/>
        <v>0</v>
      </c>
      <c r="AP205">
        <v>198</v>
      </c>
    </row>
    <row r="206" spans="1:42" ht="10.9" customHeight="1" x14ac:dyDescent="0.2">
      <c r="A206" s="5">
        <v>10</v>
      </c>
      <c r="B206" s="84">
        <v>1217</v>
      </c>
      <c r="C206" s="85"/>
      <c r="D206" s="86" t="s">
        <v>439</v>
      </c>
      <c r="E206" s="87"/>
      <c r="F206" s="84">
        <v>1205</v>
      </c>
      <c r="G206" s="85"/>
      <c r="H206" s="84">
        <v>6</v>
      </c>
      <c r="I206" s="85"/>
      <c r="J206" s="84">
        <v>12</v>
      </c>
      <c r="K206" s="85"/>
      <c r="L206" s="10" t="s">
        <v>486</v>
      </c>
      <c r="M206" s="10" t="s">
        <v>419</v>
      </c>
      <c r="N206" s="88" t="s">
        <v>82</v>
      </c>
      <c r="O206" s="89"/>
      <c r="P206" s="88" t="s">
        <v>21</v>
      </c>
      <c r="Q206" s="89"/>
      <c r="R206" s="88" t="s">
        <v>487</v>
      </c>
      <c r="S206" s="89"/>
      <c r="T206" s="90" t="s">
        <v>341</v>
      </c>
      <c r="U206" s="91"/>
      <c r="V206" s="11" t="s">
        <v>201</v>
      </c>
      <c r="W206" s="92">
        <v>10</v>
      </c>
      <c r="X206" s="118"/>
      <c r="Y206" s="16">
        <v>3</v>
      </c>
      <c r="Z206" s="27">
        <f>AVERAGE(W197:X206)</f>
        <v>7.7</v>
      </c>
      <c r="AA206" s="17" t="str">
        <f t="shared" si="14"/>
        <v>+</v>
      </c>
      <c r="AB206" s="17" t="str">
        <f t="shared" si="24"/>
        <v>+</v>
      </c>
      <c r="AC206" s="17" t="str">
        <f t="shared" si="24"/>
        <v>+</v>
      </c>
      <c r="AD206" s="17" t="str">
        <f t="shared" si="24"/>
        <v>+</v>
      </c>
      <c r="AE206" s="17" t="str">
        <f t="shared" si="24"/>
        <v>+</v>
      </c>
      <c r="AF206" s="17" t="str">
        <f t="shared" si="24"/>
        <v>+</v>
      </c>
      <c r="AG206" s="17" t="str">
        <f t="shared" si="24"/>
        <v>+</v>
      </c>
      <c r="AH206" s="17" t="str">
        <f t="shared" si="24"/>
        <v>-</v>
      </c>
      <c r="AI206" s="17" t="str">
        <f t="shared" si="24"/>
        <v>+</v>
      </c>
      <c r="AJ206" s="17" t="str">
        <f t="shared" si="24"/>
        <v>+</v>
      </c>
      <c r="AK206" s="17" t="str">
        <f t="shared" si="24"/>
        <v>+</v>
      </c>
      <c r="AL206" s="17" t="str">
        <f t="shared" si="24"/>
        <v>-</v>
      </c>
      <c r="AM206" s="17" t="str">
        <f t="shared" si="20"/>
        <v>0</v>
      </c>
      <c r="AN206" s="17" t="str">
        <f t="shared" si="20"/>
        <v>0</v>
      </c>
      <c r="AO206" s="17" t="str">
        <f t="shared" si="20"/>
        <v>0</v>
      </c>
      <c r="AP206">
        <v>199</v>
      </c>
    </row>
    <row r="207" spans="1:42" ht="11.65" customHeight="1" x14ac:dyDescent="0.2">
      <c r="A207" s="100" t="s">
        <v>177</v>
      </c>
      <c r="B207" s="101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9"/>
      <c r="T207" s="9"/>
      <c r="U207" s="104"/>
      <c r="V207" s="103"/>
      <c r="W207" s="103"/>
      <c r="X207" s="29">
        <f>AVERAGE(W8:X206)</f>
        <v>11.095477386934673</v>
      </c>
      <c r="Y207" s="24">
        <f>AVERAGE(Y8:Y206)</f>
        <v>3.7185929648241207</v>
      </c>
      <c r="AA207" s="17">
        <f>COUNTIF(AA8:AA206,"+")</f>
        <v>161</v>
      </c>
      <c r="AB207" s="17">
        <f t="shared" ref="AB207:AL207" si="25">COUNTIF(AB8:AB206,"+")</f>
        <v>176</v>
      </c>
      <c r="AC207" s="17">
        <f t="shared" si="25"/>
        <v>106</v>
      </c>
      <c r="AD207" s="17">
        <f t="shared" si="25"/>
        <v>126</v>
      </c>
      <c r="AE207" s="17">
        <f t="shared" si="25"/>
        <v>164</v>
      </c>
      <c r="AF207" s="17">
        <f t="shared" si="25"/>
        <v>70</v>
      </c>
      <c r="AG207" s="17">
        <f t="shared" si="25"/>
        <v>184</v>
      </c>
      <c r="AH207" s="17">
        <f t="shared" si="25"/>
        <v>82</v>
      </c>
      <c r="AI207" s="17">
        <f t="shared" si="25"/>
        <v>127</v>
      </c>
      <c r="AJ207" s="17">
        <f t="shared" si="25"/>
        <v>110</v>
      </c>
      <c r="AK207" s="17">
        <f t="shared" si="25"/>
        <v>135</v>
      </c>
      <c r="AL207" s="17">
        <f t="shared" si="25"/>
        <v>87</v>
      </c>
      <c r="AM207" s="17">
        <v>160</v>
      </c>
      <c r="AN207" s="17">
        <v>115</v>
      </c>
      <c r="AO207" s="17">
        <v>101</v>
      </c>
    </row>
    <row r="208" spans="1:42" ht="11.65" customHeight="1" x14ac:dyDescent="0.2">
      <c r="A208" s="100" t="s">
        <v>178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2"/>
      <c r="Y208" s="18">
        <v>198</v>
      </c>
      <c r="AA208" s="21">
        <f>AA207/$Y$208</f>
        <v>0.81313131313131315</v>
      </c>
      <c r="AB208" s="21">
        <f t="shared" ref="AB208:AO208" si="26">AB207/$Y$208</f>
        <v>0.88888888888888884</v>
      </c>
      <c r="AC208" s="23">
        <f t="shared" si="26"/>
        <v>0.53535353535353536</v>
      </c>
      <c r="AD208" s="23">
        <f t="shared" si="26"/>
        <v>0.63636363636363635</v>
      </c>
      <c r="AE208" s="21">
        <f t="shared" si="26"/>
        <v>0.82828282828282829</v>
      </c>
      <c r="AF208" s="22">
        <f t="shared" si="26"/>
        <v>0.35353535353535354</v>
      </c>
      <c r="AG208" s="21">
        <f t="shared" si="26"/>
        <v>0.92929292929292928</v>
      </c>
      <c r="AH208" s="22">
        <f t="shared" si="26"/>
        <v>0.41414141414141414</v>
      </c>
      <c r="AI208" s="23">
        <f t="shared" si="26"/>
        <v>0.64141414141414144</v>
      </c>
      <c r="AJ208" s="23">
        <f t="shared" si="26"/>
        <v>0.55555555555555558</v>
      </c>
      <c r="AK208" s="23">
        <f t="shared" si="26"/>
        <v>0.68181818181818177</v>
      </c>
      <c r="AL208" s="23">
        <f t="shared" si="26"/>
        <v>0.43939393939393939</v>
      </c>
      <c r="AM208" s="21">
        <f t="shared" si="26"/>
        <v>0.80808080808080807</v>
      </c>
      <c r="AN208" s="23">
        <f t="shared" si="26"/>
        <v>0.58080808080808077</v>
      </c>
      <c r="AO208" s="23">
        <f t="shared" si="26"/>
        <v>0.51010101010101006</v>
      </c>
    </row>
    <row r="209" spans="24:41" x14ac:dyDescent="0.2">
      <c r="AA209">
        <v>1</v>
      </c>
      <c r="AB209">
        <v>2</v>
      </c>
      <c r="AC209">
        <v>3</v>
      </c>
      <c r="AD209">
        <v>4</v>
      </c>
      <c r="AE209">
        <v>5</v>
      </c>
      <c r="AF209">
        <v>6</v>
      </c>
      <c r="AG209">
        <v>7</v>
      </c>
      <c r="AH209">
        <v>8</v>
      </c>
      <c r="AI209">
        <v>9</v>
      </c>
      <c r="AJ209">
        <v>10</v>
      </c>
      <c r="AK209">
        <v>11</v>
      </c>
      <c r="AL209">
        <v>12</v>
      </c>
      <c r="AM209">
        <v>13</v>
      </c>
      <c r="AN209">
        <v>14</v>
      </c>
      <c r="AO209">
        <v>15</v>
      </c>
    </row>
    <row r="210" spans="24:41" x14ac:dyDescent="0.2">
      <c r="AM210">
        <f>COUNTIF(AM8:AM206,1)</f>
        <v>105</v>
      </c>
      <c r="AN210">
        <f t="shared" ref="AN210:AO210" si="27">COUNTIF(AN8:AN206,1)</f>
        <v>27</v>
      </c>
      <c r="AO210">
        <f t="shared" si="27"/>
        <v>2</v>
      </c>
    </row>
    <row r="211" spans="24:41" x14ac:dyDescent="0.2">
      <c r="Y211" t="s">
        <v>724</v>
      </c>
      <c r="Z211">
        <f>COUNTIF(Y8:Y206,5)</f>
        <v>38</v>
      </c>
      <c r="AM211">
        <f>COUNTIF(AM8:AM206,2)</f>
        <v>57</v>
      </c>
      <c r="AN211">
        <f t="shared" ref="AN211:AO211" si="28">COUNTIF(AN8:AN206,2)</f>
        <v>33</v>
      </c>
      <c r="AO211">
        <f t="shared" si="28"/>
        <v>99</v>
      </c>
    </row>
    <row r="212" spans="24:41" x14ac:dyDescent="0.2">
      <c r="Y212" t="s">
        <v>725</v>
      </c>
      <c r="Z212">
        <f>COUNTIF(Y8:Y206,4)</f>
        <v>68</v>
      </c>
      <c r="AN212">
        <f>COUNTIF(AN8:AN206,3)</f>
        <v>56</v>
      </c>
    </row>
    <row r="213" spans="24:41" x14ac:dyDescent="0.2">
      <c r="Y213" t="s">
        <v>726</v>
      </c>
      <c r="Z213">
        <f>COUNTIF(Y8:Y206,3)</f>
        <v>92</v>
      </c>
      <c r="AM213">
        <f>COUNTIF(AM8:AM206,0)</f>
        <v>37</v>
      </c>
      <c r="AN213">
        <f t="shared" ref="AN213:AO213" si="29">COUNTIF(AN8:AN206,0)</f>
        <v>83</v>
      </c>
      <c r="AO213">
        <f t="shared" si="29"/>
        <v>98</v>
      </c>
    </row>
    <row r="214" spans="24:41" x14ac:dyDescent="0.2">
      <c r="Y214" t="s">
        <v>727</v>
      </c>
      <c r="Z214">
        <f>COUNTIF(Y8:Y206,2)</f>
        <v>1</v>
      </c>
    </row>
    <row r="216" spans="24:41" x14ac:dyDescent="0.2">
      <c r="X216" t="s">
        <v>728</v>
      </c>
      <c r="Y216" s="25">
        <f>MIN(W8:X206)</f>
        <v>3</v>
      </c>
    </row>
    <row r="217" spans="24:41" x14ac:dyDescent="0.2">
      <c r="X217" t="s">
        <v>729</v>
      </c>
      <c r="Y217" s="25">
        <f>MAX(W8:X206)</f>
        <v>18</v>
      </c>
    </row>
  </sheetData>
  <mergeCells count="2016">
    <mergeCell ref="B119:C119"/>
    <mergeCell ref="D119:E119"/>
    <mergeCell ref="F119:G119"/>
    <mergeCell ref="H119:I119"/>
    <mergeCell ref="J119:K119"/>
    <mergeCell ref="N119:O119"/>
    <mergeCell ref="P119:Q119"/>
    <mergeCell ref="R119:S119"/>
    <mergeCell ref="T119:U119"/>
    <mergeCell ref="W119:X119"/>
    <mergeCell ref="W206:X206"/>
    <mergeCell ref="B206:C206"/>
    <mergeCell ref="D206:E206"/>
    <mergeCell ref="F206:G206"/>
    <mergeCell ref="H206:I206"/>
    <mergeCell ref="J206:K206"/>
    <mergeCell ref="N206:O206"/>
    <mergeCell ref="P206:Q206"/>
    <mergeCell ref="R206:S206"/>
    <mergeCell ref="T206:U206"/>
    <mergeCell ref="W204:X204"/>
    <mergeCell ref="B205:C205"/>
    <mergeCell ref="D205:E205"/>
    <mergeCell ref="F205:G205"/>
    <mergeCell ref="H205:I205"/>
    <mergeCell ref="J205:K205"/>
    <mergeCell ref="N205:O205"/>
    <mergeCell ref="P205:Q205"/>
    <mergeCell ref="R205:S205"/>
    <mergeCell ref="T205:U205"/>
    <mergeCell ref="W205:X205"/>
    <mergeCell ref="B204:C204"/>
    <mergeCell ref="D204:E204"/>
    <mergeCell ref="F204:G204"/>
    <mergeCell ref="H204:I204"/>
    <mergeCell ref="J204:K204"/>
    <mergeCell ref="N204:O204"/>
    <mergeCell ref="P204:Q204"/>
    <mergeCell ref="R204:S204"/>
    <mergeCell ref="T204:U204"/>
    <mergeCell ref="W202:X202"/>
    <mergeCell ref="B203:C203"/>
    <mergeCell ref="D203:E203"/>
    <mergeCell ref="F203:G203"/>
    <mergeCell ref="H203:I203"/>
    <mergeCell ref="J203:K203"/>
    <mergeCell ref="N203:O203"/>
    <mergeCell ref="P203:Q203"/>
    <mergeCell ref="R203:S203"/>
    <mergeCell ref="T203:U203"/>
    <mergeCell ref="W203:X203"/>
    <mergeCell ref="B202:C202"/>
    <mergeCell ref="D202:E202"/>
    <mergeCell ref="F202:G202"/>
    <mergeCell ref="H202:I202"/>
    <mergeCell ref="J202:K202"/>
    <mergeCell ref="N202:O202"/>
    <mergeCell ref="P202:Q202"/>
    <mergeCell ref="R202:S202"/>
    <mergeCell ref="T202:U202"/>
    <mergeCell ref="W200:X200"/>
    <mergeCell ref="B201:C201"/>
    <mergeCell ref="D201:E201"/>
    <mergeCell ref="F201:G201"/>
    <mergeCell ref="H201:I201"/>
    <mergeCell ref="J201:K201"/>
    <mergeCell ref="N201:O201"/>
    <mergeCell ref="P201:Q201"/>
    <mergeCell ref="R201:S201"/>
    <mergeCell ref="T201:U201"/>
    <mergeCell ref="W201:X201"/>
    <mergeCell ref="B200:C200"/>
    <mergeCell ref="D200:E200"/>
    <mergeCell ref="F200:G200"/>
    <mergeCell ref="H200:I200"/>
    <mergeCell ref="J200:K200"/>
    <mergeCell ref="N200:O200"/>
    <mergeCell ref="P200:Q200"/>
    <mergeCell ref="R200:S200"/>
    <mergeCell ref="T200:U200"/>
    <mergeCell ref="W198:X198"/>
    <mergeCell ref="B199:C199"/>
    <mergeCell ref="D199:E199"/>
    <mergeCell ref="F199:G199"/>
    <mergeCell ref="H199:I199"/>
    <mergeCell ref="J199:K199"/>
    <mergeCell ref="N199:O199"/>
    <mergeCell ref="P199:Q199"/>
    <mergeCell ref="R199:S199"/>
    <mergeCell ref="T199:U199"/>
    <mergeCell ref="W199:X199"/>
    <mergeCell ref="B198:C198"/>
    <mergeCell ref="D198:E198"/>
    <mergeCell ref="F198:G198"/>
    <mergeCell ref="H198:I198"/>
    <mergeCell ref="J198:K198"/>
    <mergeCell ref="N198:O198"/>
    <mergeCell ref="P198:Q198"/>
    <mergeCell ref="R198:S198"/>
    <mergeCell ref="T198:U198"/>
    <mergeCell ref="W196:X196"/>
    <mergeCell ref="B197:C197"/>
    <mergeCell ref="D197:E197"/>
    <mergeCell ref="F197:G197"/>
    <mergeCell ref="H197:I197"/>
    <mergeCell ref="J197:K197"/>
    <mergeCell ref="N197:O197"/>
    <mergeCell ref="P197:Q197"/>
    <mergeCell ref="R197:S197"/>
    <mergeCell ref="T197:U197"/>
    <mergeCell ref="W197:X197"/>
    <mergeCell ref="B196:C196"/>
    <mergeCell ref="D196:E196"/>
    <mergeCell ref="F196:G196"/>
    <mergeCell ref="H196:I196"/>
    <mergeCell ref="J196:K196"/>
    <mergeCell ref="N196:O196"/>
    <mergeCell ref="P196:Q196"/>
    <mergeCell ref="R196:S196"/>
    <mergeCell ref="T196:U196"/>
    <mergeCell ref="W194:X194"/>
    <mergeCell ref="B195:C195"/>
    <mergeCell ref="D195:E195"/>
    <mergeCell ref="F195:G195"/>
    <mergeCell ref="H195:I195"/>
    <mergeCell ref="J195:K195"/>
    <mergeCell ref="N195:O195"/>
    <mergeCell ref="P195:Q195"/>
    <mergeCell ref="R195:S195"/>
    <mergeCell ref="T195:U195"/>
    <mergeCell ref="W195:X195"/>
    <mergeCell ref="B194:C194"/>
    <mergeCell ref="D194:E194"/>
    <mergeCell ref="F194:G194"/>
    <mergeCell ref="H194:I194"/>
    <mergeCell ref="J194:K194"/>
    <mergeCell ref="N194:O194"/>
    <mergeCell ref="P194:Q194"/>
    <mergeCell ref="R194:S194"/>
    <mergeCell ref="T194:U194"/>
    <mergeCell ref="W192:X192"/>
    <mergeCell ref="B193:C193"/>
    <mergeCell ref="D193:E193"/>
    <mergeCell ref="F193:G193"/>
    <mergeCell ref="H193:I193"/>
    <mergeCell ref="J193:K193"/>
    <mergeCell ref="N193:O193"/>
    <mergeCell ref="P193:Q193"/>
    <mergeCell ref="R193:S193"/>
    <mergeCell ref="T193:U193"/>
    <mergeCell ref="W193:X193"/>
    <mergeCell ref="B192:C192"/>
    <mergeCell ref="D192:E192"/>
    <mergeCell ref="F192:G192"/>
    <mergeCell ref="H192:I192"/>
    <mergeCell ref="J192:K192"/>
    <mergeCell ref="N192:O192"/>
    <mergeCell ref="P192:Q192"/>
    <mergeCell ref="R192:S192"/>
    <mergeCell ref="T192:U192"/>
    <mergeCell ref="W190:X190"/>
    <mergeCell ref="B191:C191"/>
    <mergeCell ref="D191:E191"/>
    <mergeCell ref="F191:G191"/>
    <mergeCell ref="H191:I191"/>
    <mergeCell ref="J191:K191"/>
    <mergeCell ref="N191:O191"/>
    <mergeCell ref="P191:Q191"/>
    <mergeCell ref="R191:S191"/>
    <mergeCell ref="T191:U191"/>
    <mergeCell ref="W191:X191"/>
    <mergeCell ref="B190:C190"/>
    <mergeCell ref="D190:E190"/>
    <mergeCell ref="F190:G190"/>
    <mergeCell ref="H190:I190"/>
    <mergeCell ref="J190:K190"/>
    <mergeCell ref="N190:O190"/>
    <mergeCell ref="P190:Q190"/>
    <mergeCell ref="R190:S190"/>
    <mergeCell ref="T190:U190"/>
    <mergeCell ref="W188:X188"/>
    <mergeCell ref="B189:C189"/>
    <mergeCell ref="D189:E189"/>
    <mergeCell ref="F189:G189"/>
    <mergeCell ref="H189:I189"/>
    <mergeCell ref="J189:K189"/>
    <mergeCell ref="N189:O189"/>
    <mergeCell ref="P189:Q189"/>
    <mergeCell ref="R189:S189"/>
    <mergeCell ref="T189:U189"/>
    <mergeCell ref="W189:X189"/>
    <mergeCell ref="B188:C188"/>
    <mergeCell ref="D188:E188"/>
    <mergeCell ref="F188:G188"/>
    <mergeCell ref="H188:I188"/>
    <mergeCell ref="J188:K188"/>
    <mergeCell ref="N188:O188"/>
    <mergeCell ref="P188:Q188"/>
    <mergeCell ref="R188:S188"/>
    <mergeCell ref="T188:U188"/>
    <mergeCell ref="W186:X186"/>
    <mergeCell ref="B187:C187"/>
    <mergeCell ref="D187:E187"/>
    <mergeCell ref="F187:G187"/>
    <mergeCell ref="H187:I187"/>
    <mergeCell ref="J187:K187"/>
    <mergeCell ref="N187:O187"/>
    <mergeCell ref="P187:Q187"/>
    <mergeCell ref="R187:S187"/>
    <mergeCell ref="T187:U187"/>
    <mergeCell ref="W187:X187"/>
    <mergeCell ref="B186:C186"/>
    <mergeCell ref="D186:E186"/>
    <mergeCell ref="F186:G186"/>
    <mergeCell ref="H186:I186"/>
    <mergeCell ref="J186:K186"/>
    <mergeCell ref="N186:O186"/>
    <mergeCell ref="P186:Q186"/>
    <mergeCell ref="R186:S186"/>
    <mergeCell ref="T186:U186"/>
    <mergeCell ref="W184:X184"/>
    <mergeCell ref="B185:C185"/>
    <mergeCell ref="D185:E185"/>
    <mergeCell ref="F185:G185"/>
    <mergeCell ref="H185:I185"/>
    <mergeCell ref="J185:K185"/>
    <mergeCell ref="N185:O185"/>
    <mergeCell ref="P185:Q185"/>
    <mergeCell ref="R185:S185"/>
    <mergeCell ref="T185:U185"/>
    <mergeCell ref="W185:X185"/>
    <mergeCell ref="B184:C184"/>
    <mergeCell ref="D184:E184"/>
    <mergeCell ref="F184:G184"/>
    <mergeCell ref="H184:I184"/>
    <mergeCell ref="J184:K184"/>
    <mergeCell ref="N184:O184"/>
    <mergeCell ref="P184:Q184"/>
    <mergeCell ref="R184:S184"/>
    <mergeCell ref="T184:U184"/>
    <mergeCell ref="W182:X182"/>
    <mergeCell ref="B183:C183"/>
    <mergeCell ref="D183:E183"/>
    <mergeCell ref="F183:G183"/>
    <mergeCell ref="H183:I183"/>
    <mergeCell ref="J183:K183"/>
    <mergeCell ref="N183:O183"/>
    <mergeCell ref="P183:Q183"/>
    <mergeCell ref="R183:S183"/>
    <mergeCell ref="T183:U183"/>
    <mergeCell ref="W183:X183"/>
    <mergeCell ref="B182:C182"/>
    <mergeCell ref="D182:E182"/>
    <mergeCell ref="F182:G182"/>
    <mergeCell ref="H182:I182"/>
    <mergeCell ref="J182:K182"/>
    <mergeCell ref="N182:O182"/>
    <mergeCell ref="P182:Q182"/>
    <mergeCell ref="R182:S182"/>
    <mergeCell ref="T182:U182"/>
    <mergeCell ref="W168:X168"/>
    <mergeCell ref="B181:C181"/>
    <mergeCell ref="D181:E181"/>
    <mergeCell ref="F181:G181"/>
    <mergeCell ref="H181:I181"/>
    <mergeCell ref="J181:K181"/>
    <mergeCell ref="N181:O181"/>
    <mergeCell ref="P181:Q181"/>
    <mergeCell ref="R181:S181"/>
    <mergeCell ref="T181:U181"/>
    <mergeCell ref="W181:X181"/>
    <mergeCell ref="B168:C168"/>
    <mergeCell ref="D168:E168"/>
    <mergeCell ref="F168:G168"/>
    <mergeCell ref="H168:I168"/>
    <mergeCell ref="J168:K168"/>
    <mergeCell ref="N168:O168"/>
    <mergeCell ref="P168:Q168"/>
    <mergeCell ref="R168:S168"/>
    <mergeCell ref="T168:U168"/>
    <mergeCell ref="B169:C169"/>
    <mergeCell ref="D169:E169"/>
    <mergeCell ref="F169:G169"/>
    <mergeCell ref="H169:I169"/>
    <mergeCell ref="J169:K169"/>
    <mergeCell ref="N169:O169"/>
    <mergeCell ref="P169:Q169"/>
    <mergeCell ref="R169:S169"/>
    <mergeCell ref="T169:U169"/>
    <mergeCell ref="W169:X169"/>
    <mergeCell ref="B170:C170"/>
    <mergeCell ref="D170:E170"/>
    <mergeCell ref="W166:X166"/>
    <mergeCell ref="B167:C167"/>
    <mergeCell ref="D167:E167"/>
    <mergeCell ref="F167:G167"/>
    <mergeCell ref="H167:I167"/>
    <mergeCell ref="J167:K167"/>
    <mergeCell ref="N167:O167"/>
    <mergeCell ref="P167:Q167"/>
    <mergeCell ref="R167:S167"/>
    <mergeCell ref="T167:U167"/>
    <mergeCell ref="W167:X167"/>
    <mergeCell ref="B166:C166"/>
    <mergeCell ref="D166:E166"/>
    <mergeCell ref="F166:G166"/>
    <mergeCell ref="H166:I166"/>
    <mergeCell ref="J166:K166"/>
    <mergeCell ref="N166:O166"/>
    <mergeCell ref="P166:Q166"/>
    <mergeCell ref="R166:S166"/>
    <mergeCell ref="T166:U166"/>
    <mergeCell ref="W164:X164"/>
    <mergeCell ref="B165:C165"/>
    <mergeCell ref="D165:E165"/>
    <mergeCell ref="F165:G165"/>
    <mergeCell ref="H165:I165"/>
    <mergeCell ref="J165:K165"/>
    <mergeCell ref="N165:O165"/>
    <mergeCell ref="P165:Q165"/>
    <mergeCell ref="R165:S165"/>
    <mergeCell ref="T165:U165"/>
    <mergeCell ref="W165:X165"/>
    <mergeCell ref="B164:C164"/>
    <mergeCell ref="D164:E164"/>
    <mergeCell ref="F164:G164"/>
    <mergeCell ref="H164:I164"/>
    <mergeCell ref="J164:K164"/>
    <mergeCell ref="N164:O164"/>
    <mergeCell ref="P164:Q164"/>
    <mergeCell ref="R164:S164"/>
    <mergeCell ref="T164:U164"/>
    <mergeCell ref="W162:X162"/>
    <mergeCell ref="B163:C163"/>
    <mergeCell ref="D163:E163"/>
    <mergeCell ref="F163:G163"/>
    <mergeCell ref="H163:I163"/>
    <mergeCell ref="J163:K163"/>
    <mergeCell ref="N163:O163"/>
    <mergeCell ref="P163:Q163"/>
    <mergeCell ref="R163:S163"/>
    <mergeCell ref="T163:U163"/>
    <mergeCell ref="W163:X163"/>
    <mergeCell ref="B162:C162"/>
    <mergeCell ref="D162:E162"/>
    <mergeCell ref="F162:G162"/>
    <mergeCell ref="H162:I162"/>
    <mergeCell ref="J162:K162"/>
    <mergeCell ref="N162:O162"/>
    <mergeCell ref="P162:Q162"/>
    <mergeCell ref="R162:S162"/>
    <mergeCell ref="T162:U162"/>
    <mergeCell ref="W160:X160"/>
    <mergeCell ref="B161:C161"/>
    <mergeCell ref="D161:E161"/>
    <mergeCell ref="F161:G161"/>
    <mergeCell ref="H161:I161"/>
    <mergeCell ref="J161:K161"/>
    <mergeCell ref="N161:O161"/>
    <mergeCell ref="P161:Q161"/>
    <mergeCell ref="R161:S161"/>
    <mergeCell ref="T161:U161"/>
    <mergeCell ref="W161:X161"/>
    <mergeCell ref="B160:C160"/>
    <mergeCell ref="D160:E160"/>
    <mergeCell ref="F160:G160"/>
    <mergeCell ref="H160:I160"/>
    <mergeCell ref="J160:K160"/>
    <mergeCell ref="N160:O160"/>
    <mergeCell ref="P160:Q160"/>
    <mergeCell ref="R160:S160"/>
    <mergeCell ref="T160:U160"/>
    <mergeCell ref="W158:X158"/>
    <mergeCell ref="B159:C159"/>
    <mergeCell ref="D159:E159"/>
    <mergeCell ref="F159:G159"/>
    <mergeCell ref="H159:I159"/>
    <mergeCell ref="J159:K159"/>
    <mergeCell ref="N159:O159"/>
    <mergeCell ref="P159:Q159"/>
    <mergeCell ref="R159:S159"/>
    <mergeCell ref="T159:U159"/>
    <mergeCell ref="W159:X159"/>
    <mergeCell ref="B158:C158"/>
    <mergeCell ref="D158:E158"/>
    <mergeCell ref="F158:G158"/>
    <mergeCell ref="H158:I158"/>
    <mergeCell ref="J158:K158"/>
    <mergeCell ref="N158:O158"/>
    <mergeCell ref="P158:Q158"/>
    <mergeCell ref="R158:S158"/>
    <mergeCell ref="T158:U158"/>
    <mergeCell ref="W156:X156"/>
    <mergeCell ref="B157:C157"/>
    <mergeCell ref="D157:E157"/>
    <mergeCell ref="F157:G157"/>
    <mergeCell ref="H157:I157"/>
    <mergeCell ref="J157:K157"/>
    <mergeCell ref="N157:O157"/>
    <mergeCell ref="P157:Q157"/>
    <mergeCell ref="R157:S157"/>
    <mergeCell ref="T157:U157"/>
    <mergeCell ref="W157:X157"/>
    <mergeCell ref="B156:C156"/>
    <mergeCell ref="D156:E156"/>
    <mergeCell ref="F156:G156"/>
    <mergeCell ref="H156:I156"/>
    <mergeCell ref="J156:K156"/>
    <mergeCell ref="N156:O156"/>
    <mergeCell ref="P156:Q156"/>
    <mergeCell ref="R156:S156"/>
    <mergeCell ref="T156:U156"/>
    <mergeCell ref="W154:X154"/>
    <mergeCell ref="B155:C155"/>
    <mergeCell ref="D155:E155"/>
    <mergeCell ref="F155:G155"/>
    <mergeCell ref="H155:I155"/>
    <mergeCell ref="J155:K155"/>
    <mergeCell ref="N155:O155"/>
    <mergeCell ref="P155:Q155"/>
    <mergeCell ref="R155:S155"/>
    <mergeCell ref="T155:U155"/>
    <mergeCell ref="W155:X155"/>
    <mergeCell ref="B154:C154"/>
    <mergeCell ref="D154:E154"/>
    <mergeCell ref="F154:G154"/>
    <mergeCell ref="H154:I154"/>
    <mergeCell ref="J154:K154"/>
    <mergeCell ref="N154:O154"/>
    <mergeCell ref="P154:Q154"/>
    <mergeCell ref="R154:S154"/>
    <mergeCell ref="T154:U154"/>
    <mergeCell ref="W152:X152"/>
    <mergeCell ref="B153:C153"/>
    <mergeCell ref="D153:E153"/>
    <mergeCell ref="F153:G153"/>
    <mergeCell ref="H153:I153"/>
    <mergeCell ref="J153:K153"/>
    <mergeCell ref="N153:O153"/>
    <mergeCell ref="P153:Q153"/>
    <mergeCell ref="R153:S153"/>
    <mergeCell ref="T153:U153"/>
    <mergeCell ref="W153:X153"/>
    <mergeCell ref="B152:C152"/>
    <mergeCell ref="D152:E152"/>
    <mergeCell ref="F152:G152"/>
    <mergeCell ref="H152:I152"/>
    <mergeCell ref="J152:K152"/>
    <mergeCell ref="N152:O152"/>
    <mergeCell ref="P152:Q152"/>
    <mergeCell ref="R152:S152"/>
    <mergeCell ref="T152:U152"/>
    <mergeCell ref="W150:X150"/>
    <mergeCell ref="B151:C151"/>
    <mergeCell ref="D151:E151"/>
    <mergeCell ref="F151:G151"/>
    <mergeCell ref="H151:I151"/>
    <mergeCell ref="J151:K151"/>
    <mergeCell ref="N151:O151"/>
    <mergeCell ref="P151:Q151"/>
    <mergeCell ref="R151:S151"/>
    <mergeCell ref="T151:U151"/>
    <mergeCell ref="W151:X151"/>
    <mergeCell ref="B150:C150"/>
    <mergeCell ref="D150:E150"/>
    <mergeCell ref="F150:G150"/>
    <mergeCell ref="H150:I150"/>
    <mergeCell ref="J150:K150"/>
    <mergeCell ref="N150:O150"/>
    <mergeCell ref="P150:Q150"/>
    <mergeCell ref="R150:S150"/>
    <mergeCell ref="T150:U150"/>
    <mergeCell ref="W148:X148"/>
    <mergeCell ref="B149:C149"/>
    <mergeCell ref="D149:E149"/>
    <mergeCell ref="F149:G149"/>
    <mergeCell ref="H149:I149"/>
    <mergeCell ref="J149:K149"/>
    <mergeCell ref="N149:O149"/>
    <mergeCell ref="P149:Q149"/>
    <mergeCell ref="R149:S149"/>
    <mergeCell ref="T149:U149"/>
    <mergeCell ref="W149:X149"/>
    <mergeCell ref="B148:C148"/>
    <mergeCell ref="D148:E148"/>
    <mergeCell ref="F148:G148"/>
    <mergeCell ref="H148:I148"/>
    <mergeCell ref="J148:K148"/>
    <mergeCell ref="N148:O148"/>
    <mergeCell ref="P148:Q148"/>
    <mergeCell ref="R148:S148"/>
    <mergeCell ref="T148:U148"/>
    <mergeCell ref="W146:X146"/>
    <mergeCell ref="B147:C147"/>
    <mergeCell ref="D147:E147"/>
    <mergeCell ref="F147:G147"/>
    <mergeCell ref="H147:I147"/>
    <mergeCell ref="J147:K147"/>
    <mergeCell ref="N147:O147"/>
    <mergeCell ref="P147:Q147"/>
    <mergeCell ref="R147:S147"/>
    <mergeCell ref="T147:U147"/>
    <mergeCell ref="W147:X147"/>
    <mergeCell ref="B146:C146"/>
    <mergeCell ref="D146:E146"/>
    <mergeCell ref="F146:G146"/>
    <mergeCell ref="H146:I146"/>
    <mergeCell ref="J146:K146"/>
    <mergeCell ref="N146:O146"/>
    <mergeCell ref="P146:Q146"/>
    <mergeCell ref="R146:S146"/>
    <mergeCell ref="T146:U146"/>
    <mergeCell ref="W144:X144"/>
    <mergeCell ref="B145:C145"/>
    <mergeCell ref="D145:E145"/>
    <mergeCell ref="F145:G145"/>
    <mergeCell ref="H145:I145"/>
    <mergeCell ref="J145:K145"/>
    <mergeCell ref="N145:O145"/>
    <mergeCell ref="P145:Q145"/>
    <mergeCell ref="R145:S145"/>
    <mergeCell ref="T145:U145"/>
    <mergeCell ref="W145:X145"/>
    <mergeCell ref="B144:C144"/>
    <mergeCell ref="D144:E144"/>
    <mergeCell ref="F144:G144"/>
    <mergeCell ref="H144:I144"/>
    <mergeCell ref="J144:K144"/>
    <mergeCell ref="N144:O144"/>
    <mergeCell ref="P144:Q144"/>
    <mergeCell ref="R144:S144"/>
    <mergeCell ref="T144:U144"/>
    <mergeCell ref="W142:X142"/>
    <mergeCell ref="B143:C143"/>
    <mergeCell ref="D143:E143"/>
    <mergeCell ref="F143:G143"/>
    <mergeCell ref="H143:I143"/>
    <mergeCell ref="J143:K143"/>
    <mergeCell ref="N143:O143"/>
    <mergeCell ref="P143:Q143"/>
    <mergeCell ref="R143:S143"/>
    <mergeCell ref="T143:U143"/>
    <mergeCell ref="W143:X143"/>
    <mergeCell ref="B142:C142"/>
    <mergeCell ref="D142:E142"/>
    <mergeCell ref="F142:G142"/>
    <mergeCell ref="H142:I142"/>
    <mergeCell ref="J142:K142"/>
    <mergeCell ref="N142:O142"/>
    <mergeCell ref="P142:Q142"/>
    <mergeCell ref="R142:S142"/>
    <mergeCell ref="T142:U142"/>
    <mergeCell ref="W130:X130"/>
    <mergeCell ref="B141:C141"/>
    <mergeCell ref="D141:E141"/>
    <mergeCell ref="F141:G141"/>
    <mergeCell ref="H141:I141"/>
    <mergeCell ref="J141:K141"/>
    <mergeCell ref="N141:O141"/>
    <mergeCell ref="P141:Q141"/>
    <mergeCell ref="R141:S141"/>
    <mergeCell ref="T141:U141"/>
    <mergeCell ref="W141:X141"/>
    <mergeCell ref="B130:C130"/>
    <mergeCell ref="D130:E130"/>
    <mergeCell ref="F130:G130"/>
    <mergeCell ref="H130:I130"/>
    <mergeCell ref="J130:K130"/>
    <mergeCell ref="N130:O130"/>
    <mergeCell ref="P130:Q130"/>
    <mergeCell ref="R130:S130"/>
    <mergeCell ref="T130:U130"/>
    <mergeCell ref="B132:C132"/>
    <mergeCell ref="D132:E132"/>
    <mergeCell ref="F132:G132"/>
    <mergeCell ref="H132:I132"/>
    <mergeCell ref="J132:K132"/>
    <mergeCell ref="N132:O132"/>
    <mergeCell ref="P132:Q132"/>
    <mergeCell ref="R132:S132"/>
    <mergeCell ref="T132:U132"/>
    <mergeCell ref="W132:X132"/>
    <mergeCell ref="B133:C133"/>
    <mergeCell ref="D133:E133"/>
    <mergeCell ref="W128:X128"/>
    <mergeCell ref="B129:C129"/>
    <mergeCell ref="D129:E129"/>
    <mergeCell ref="F129:G129"/>
    <mergeCell ref="H129:I129"/>
    <mergeCell ref="J129:K129"/>
    <mergeCell ref="N129:O129"/>
    <mergeCell ref="P129:Q129"/>
    <mergeCell ref="R129:S129"/>
    <mergeCell ref="T129:U129"/>
    <mergeCell ref="W129:X129"/>
    <mergeCell ref="B128:C128"/>
    <mergeCell ref="D128:E128"/>
    <mergeCell ref="F128:G128"/>
    <mergeCell ref="H128:I128"/>
    <mergeCell ref="J128:K128"/>
    <mergeCell ref="N128:O128"/>
    <mergeCell ref="P128:Q128"/>
    <mergeCell ref="R128:S128"/>
    <mergeCell ref="T128:U128"/>
    <mergeCell ref="W126:X126"/>
    <mergeCell ref="B127:C127"/>
    <mergeCell ref="D127:E127"/>
    <mergeCell ref="F127:G127"/>
    <mergeCell ref="H127:I127"/>
    <mergeCell ref="J127:K127"/>
    <mergeCell ref="N127:O127"/>
    <mergeCell ref="P127:Q127"/>
    <mergeCell ref="R127:S127"/>
    <mergeCell ref="T127:U127"/>
    <mergeCell ref="W127:X127"/>
    <mergeCell ref="B126:C126"/>
    <mergeCell ref="D126:E126"/>
    <mergeCell ref="F126:G126"/>
    <mergeCell ref="H126:I126"/>
    <mergeCell ref="J126:K126"/>
    <mergeCell ref="N126:O126"/>
    <mergeCell ref="P126:Q126"/>
    <mergeCell ref="R126:S126"/>
    <mergeCell ref="T126:U126"/>
    <mergeCell ref="W124:X124"/>
    <mergeCell ref="B125:C125"/>
    <mergeCell ref="D125:E125"/>
    <mergeCell ref="F125:G125"/>
    <mergeCell ref="H125:I125"/>
    <mergeCell ref="J125:K125"/>
    <mergeCell ref="N125:O125"/>
    <mergeCell ref="P125:Q125"/>
    <mergeCell ref="R125:S125"/>
    <mergeCell ref="T125:U125"/>
    <mergeCell ref="W125:X125"/>
    <mergeCell ref="B124:C124"/>
    <mergeCell ref="D124:E124"/>
    <mergeCell ref="F124:G124"/>
    <mergeCell ref="H124:I124"/>
    <mergeCell ref="J124:K124"/>
    <mergeCell ref="N124:O124"/>
    <mergeCell ref="P124:Q124"/>
    <mergeCell ref="R124:S124"/>
    <mergeCell ref="T124:U124"/>
    <mergeCell ref="W122:X122"/>
    <mergeCell ref="B123:C123"/>
    <mergeCell ref="D123:E123"/>
    <mergeCell ref="F123:G123"/>
    <mergeCell ref="H123:I123"/>
    <mergeCell ref="J123:K123"/>
    <mergeCell ref="N123:O123"/>
    <mergeCell ref="P123:Q123"/>
    <mergeCell ref="R123:S123"/>
    <mergeCell ref="T123:U123"/>
    <mergeCell ref="W123:X123"/>
    <mergeCell ref="B122:C122"/>
    <mergeCell ref="D122:E122"/>
    <mergeCell ref="F122:G122"/>
    <mergeCell ref="H122:I122"/>
    <mergeCell ref="J122:K122"/>
    <mergeCell ref="N122:O122"/>
    <mergeCell ref="P122:Q122"/>
    <mergeCell ref="R122:S122"/>
    <mergeCell ref="T122:U122"/>
    <mergeCell ref="W120:X120"/>
    <mergeCell ref="B121:C121"/>
    <mergeCell ref="D121:E121"/>
    <mergeCell ref="F121:G121"/>
    <mergeCell ref="H121:I121"/>
    <mergeCell ref="J121:K121"/>
    <mergeCell ref="N121:O121"/>
    <mergeCell ref="P121:Q121"/>
    <mergeCell ref="R121:S121"/>
    <mergeCell ref="T121:U121"/>
    <mergeCell ref="W121:X121"/>
    <mergeCell ref="B120:C120"/>
    <mergeCell ref="D120:E120"/>
    <mergeCell ref="F120:G120"/>
    <mergeCell ref="H120:I120"/>
    <mergeCell ref="J120:K120"/>
    <mergeCell ref="N120:O120"/>
    <mergeCell ref="P120:Q120"/>
    <mergeCell ref="R120:S120"/>
    <mergeCell ref="T120:U120"/>
    <mergeCell ref="W117:X117"/>
    <mergeCell ref="B118:C118"/>
    <mergeCell ref="D118:E118"/>
    <mergeCell ref="F118:G118"/>
    <mergeCell ref="H118:I118"/>
    <mergeCell ref="J118:K118"/>
    <mergeCell ref="N118:O118"/>
    <mergeCell ref="P118:Q118"/>
    <mergeCell ref="R118:S118"/>
    <mergeCell ref="T118:U118"/>
    <mergeCell ref="W118:X118"/>
    <mergeCell ref="B117:C117"/>
    <mergeCell ref="D117:E117"/>
    <mergeCell ref="F117:G117"/>
    <mergeCell ref="H117:I117"/>
    <mergeCell ref="J117:K117"/>
    <mergeCell ref="N117:O117"/>
    <mergeCell ref="P117:Q117"/>
    <mergeCell ref="R117:S117"/>
    <mergeCell ref="T117:U117"/>
    <mergeCell ref="W115:X115"/>
    <mergeCell ref="B116:C116"/>
    <mergeCell ref="D116:E116"/>
    <mergeCell ref="F116:G116"/>
    <mergeCell ref="H116:I116"/>
    <mergeCell ref="J116:K116"/>
    <mergeCell ref="N116:O116"/>
    <mergeCell ref="P116:Q116"/>
    <mergeCell ref="R116:S116"/>
    <mergeCell ref="T116:U116"/>
    <mergeCell ref="W116:X116"/>
    <mergeCell ref="B115:C115"/>
    <mergeCell ref="D115:E115"/>
    <mergeCell ref="F115:G115"/>
    <mergeCell ref="H115:I115"/>
    <mergeCell ref="J115:K115"/>
    <mergeCell ref="N115:O115"/>
    <mergeCell ref="P115:Q115"/>
    <mergeCell ref="R115:S115"/>
    <mergeCell ref="T115:U115"/>
    <mergeCell ref="W113:X113"/>
    <mergeCell ref="B114:C114"/>
    <mergeCell ref="D114:E114"/>
    <mergeCell ref="F114:G114"/>
    <mergeCell ref="H114:I114"/>
    <mergeCell ref="J114:K114"/>
    <mergeCell ref="N114:O114"/>
    <mergeCell ref="P114:Q114"/>
    <mergeCell ref="R114:S114"/>
    <mergeCell ref="T114:U114"/>
    <mergeCell ref="W114:X114"/>
    <mergeCell ref="B113:C113"/>
    <mergeCell ref="D113:E113"/>
    <mergeCell ref="F113:G113"/>
    <mergeCell ref="H113:I113"/>
    <mergeCell ref="J113:K113"/>
    <mergeCell ref="N113:O113"/>
    <mergeCell ref="P113:Q113"/>
    <mergeCell ref="R113:S113"/>
    <mergeCell ref="T113:U113"/>
    <mergeCell ref="W111:X111"/>
    <mergeCell ref="B112:C112"/>
    <mergeCell ref="D112:E112"/>
    <mergeCell ref="F112:G112"/>
    <mergeCell ref="H112:I112"/>
    <mergeCell ref="J112:K112"/>
    <mergeCell ref="N112:O112"/>
    <mergeCell ref="P112:Q112"/>
    <mergeCell ref="R112:S112"/>
    <mergeCell ref="T112:U112"/>
    <mergeCell ref="W112:X112"/>
    <mergeCell ref="B111:C111"/>
    <mergeCell ref="D111:E111"/>
    <mergeCell ref="F111:G111"/>
    <mergeCell ref="H111:I111"/>
    <mergeCell ref="J111:K111"/>
    <mergeCell ref="N111:O111"/>
    <mergeCell ref="P111:Q111"/>
    <mergeCell ref="R111:S111"/>
    <mergeCell ref="T111:U111"/>
    <mergeCell ref="W109:X109"/>
    <mergeCell ref="B110:C110"/>
    <mergeCell ref="D110:E110"/>
    <mergeCell ref="F110:G110"/>
    <mergeCell ref="H110:I110"/>
    <mergeCell ref="J110:K110"/>
    <mergeCell ref="N110:O110"/>
    <mergeCell ref="P110:Q110"/>
    <mergeCell ref="R110:S110"/>
    <mergeCell ref="T110:U110"/>
    <mergeCell ref="W110:X110"/>
    <mergeCell ref="B109:C109"/>
    <mergeCell ref="D109:E109"/>
    <mergeCell ref="F109:G109"/>
    <mergeCell ref="H109:I109"/>
    <mergeCell ref="J109:K109"/>
    <mergeCell ref="N109:O109"/>
    <mergeCell ref="P109:Q109"/>
    <mergeCell ref="R109:S109"/>
    <mergeCell ref="T109:U109"/>
    <mergeCell ref="W107:X107"/>
    <mergeCell ref="B108:C108"/>
    <mergeCell ref="D108:E108"/>
    <mergeCell ref="F108:G108"/>
    <mergeCell ref="H108:I108"/>
    <mergeCell ref="J108:K108"/>
    <mergeCell ref="N108:O108"/>
    <mergeCell ref="P108:Q108"/>
    <mergeCell ref="R108:S108"/>
    <mergeCell ref="T108:U108"/>
    <mergeCell ref="W108:X108"/>
    <mergeCell ref="B107:C107"/>
    <mergeCell ref="D107:E107"/>
    <mergeCell ref="F107:G107"/>
    <mergeCell ref="H107:I107"/>
    <mergeCell ref="J107:K107"/>
    <mergeCell ref="N107:O107"/>
    <mergeCell ref="P107:Q107"/>
    <mergeCell ref="R107:S107"/>
    <mergeCell ref="T107:U107"/>
    <mergeCell ref="W105:X105"/>
    <mergeCell ref="B106:C106"/>
    <mergeCell ref="D106:E106"/>
    <mergeCell ref="F106:G106"/>
    <mergeCell ref="H106:I106"/>
    <mergeCell ref="J106:K106"/>
    <mergeCell ref="N106:O106"/>
    <mergeCell ref="P106:Q106"/>
    <mergeCell ref="R106:S106"/>
    <mergeCell ref="T106:U106"/>
    <mergeCell ref="W106:X106"/>
    <mergeCell ref="B105:C105"/>
    <mergeCell ref="D105:E105"/>
    <mergeCell ref="F105:G105"/>
    <mergeCell ref="H105:I105"/>
    <mergeCell ref="J105:K105"/>
    <mergeCell ref="N105:O105"/>
    <mergeCell ref="P105:Q105"/>
    <mergeCell ref="R105:S105"/>
    <mergeCell ref="T105:U105"/>
    <mergeCell ref="W103:X103"/>
    <mergeCell ref="B104:C104"/>
    <mergeCell ref="D104:E104"/>
    <mergeCell ref="F104:G104"/>
    <mergeCell ref="H104:I104"/>
    <mergeCell ref="J104:K104"/>
    <mergeCell ref="N104:O104"/>
    <mergeCell ref="P104:Q104"/>
    <mergeCell ref="R104:S104"/>
    <mergeCell ref="T104:U104"/>
    <mergeCell ref="W104:X104"/>
    <mergeCell ref="B103:C103"/>
    <mergeCell ref="D103:E103"/>
    <mergeCell ref="F103:G103"/>
    <mergeCell ref="H103:I103"/>
    <mergeCell ref="J103:K103"/>
    <mergeCell ref="N103:O103"/>
    <mergeCell ref="P103:Q103"/>
    <mergeCell ref="R103:S103"/>
    <mergeCell ref="T103:U103"/>
    <mergeCell ref="W101:X101"/>
    <mergeCell ref="B102:C102"/>
    <mergeCell ref="D102:E102"/>
    <mergeCell ref="F102:G102"/>
    <mergeCell ref="H102:I102"/>
    <mergeCell ref="J102:K102"/>
    <mergeCell ref="N102:O102"/>
    <mergeCell ref="P102:Q102"/>
    <mergeCell ref="R102:S102"/>
    <mergeCell ref="T102:U102"/>
    <mergeCell ref="W102:X102"/>
    <mergeCell ref="B101:C101"/>
    <mergeCell ref="D101:E101"/>
    <mergeCell ref="F101:G101"/>
    <mergeCell ref="H101:I101"/>
    <mergeCell ref="J101:K101"/>
    <mergeCell ref="N101:O101"/>
    <mergeCell ref="P101:Q101"/>
    <mergeCell ref="R101:S101"/>
    <mergeCell ref="T101:U101"/>
    <mergeCell ref="J98:K98"/>
    <mergeCell ref="N98:O98"/>
    <mergeCell ref="P98:Q98"/>
    <mergeCell ref="R98:S98"/>
    <mergeCell ref="T98:U98"/>
    <mergeCell ref="W98:X98"/>
    <mergeCell ref="W99:X99"/>
    <mergeCell ref="B100:C100"/>
    <mergeCell ref="D100:E100"/>
    <mergeCell ref="F100:G100"/>
    <mergeCell ref="H100:I100"/>
    <mergeCell ref="J100:K100"/>
    <mergeCell ref="N100:O100"/>
    <mergeCell ref="P100:Q100"/>
    <mergeCell ref="R100:S100"/>
    <mergeCell ref="T100:U100"/>
    <mergeCell ref="W100:X100"/>
    <mergeCell ref="B99:C99"/>
    <mergeCell ref="D99:E99"/>
    <mergeCell ref="F99:G99"/>
    <mergeCell ref="H99:I99"/>
    <mergeCell ref="J99:K99"/>
    <mergeCell ref="N99:O99"/>
    <mergeCell ref="P99:Q99"/>
    <mergeCell ref="R99:S99"/>
    <mergeCell ref="T99:U99"/>
    <mergeCell ref="W8:X8"/>
    <mergeCell ref="B9:C9"/>
    <mergeCell ref="D9:E9"/>
    <mergeCell ref="F9:G9"/>
    <mergeCell ref="H9:I9"/>
    <mergeCell ref="J9:K9"/>
    <mergeCell ref="N9:O9"/>
    <mergeCell ref="P9:Q9"/>
    <mergeCell ref="R9:S9"/>
    <mergeCell ref="T9:U9"/>
    <mergeCell ref="W9:X9"/>
    <mergeCell ref="B8:C8"/>
    <mergeCell ref="D8:E8"/>
    <mergeCell ref="F8:G8"/>
    <mergeCell ref="H8:I8"/>
    <mergeCell ref="J8:K8"/>
    <mergeCell ref="N8:O8"/>
    <mergeCell ref="P8:Q8"/>
    <mergeCell ref="R8:S8"/>
    <mergeCell ref="T8:U8"/>
    <mergeCell ref="A1:Y1"/>
    <mergeCell ref="A2:Y2"/>
    <mergeCell ref="A5:Y5"/>
    <mergeCell ref="B7:C7"/>
    <mergeCell ref="D7:E7"/>
    <mergeCell ref="F7:G7"/>
    <mergeCell ref="H7:I7"/>
    <mergeCell ref="J7:K7"/>
    <mergeCell ref="N7:O7"/>
    <mergeCell ref="P7:Q7"/>
    <mergeCell ref="R7:S7"/>
    <mergeCell ref="T7:U7"/>
    <mergeCell ref="W7:X7"/>
    <mergeCell ref="W37:X37"/>
    <mergeCell ref="B38:C38"/>
    <mergeCell ref="D38:E38"/>
    <mergeCell ref="F38:G38"/>
    <mergeCell ref="H38:I38"/>
    <mergeCell ref="J38:K38"/>
    <mergeCell ref="N38:O38"/>
    <mergeCell ref="P38:Q38"/>
    <mergeCell ref="R38:S38"/>
    <mergeCell ref="T38:U38"/>
    <mergeCell ref="W38:X38"/>
    <mergeCell ref="B37:C37"/>
    <mergeCell ref="D37:E37"/>
    <mergeCell ref="F37:G37"/>
    <mergeCell ref="H37:I37"/>
    <mergeCell ref="J37:K37"/>
    <mergeCell ref="N37:O37"/>
    <mergeCell ref="P37:Q37"/>
    <mergeCell ref="R37:S37"/>
    <mergeCell ref="T37:U37"/>
    <mergeCell ref="W39:X39"/>
    <mergeCell ref="B40:C40"/>
    <mergeCell ref="D40:E40"/>
    <mergeCell ref="F40:G40"/>
    <mergeCell ref="H40:I40"/>
    <mergeCell ref="J40:K40"/>
    <mergeCell ref="N40:O40"/>
    <mergeCell ref="P40:Q40"/>
    <mergeCell ref="R40:S40"/>
    <mergeCell ref="T40:U40"/>
    <mergeCell ref="W40:X40"/>
    <mergeCell ref="B39:C39"/>
    <mergeCell ref="D39:E39"/>
    <mergeCell ref="F39:G39"/>
    <mergeCell ref="H39:I39"/>
    <mergeCell ref="J39:K39"/>
    <mergeCell ref="N39:O39"/>
    <mergeCell ref="P39:Q39"/>
    <mergeCell ref="R39:S39"/>
    <mergeCell ref="T39:U39"/>
    <mergeCell ref="W41:X41"/>
    <mergeCell ref="B42:C42"/>
    <mergeCell ref="D42:E42"/>
    <mergeCell ref="F42:G42"/>
    <mergeCell ref="H42:I42"/>
    <mergeCell ref="J42:K42"/>
    <mergeCell ref="N42:O42"/>
    <mergeCell ref="P42:Q42"/>
    <mergeCell ref="R42:S42"/>
    <mergeCell ref="T42:U42"/>
    <mergeCell ref="W42:X42"/>
    <mergeCell ref="B41:C41"/>
    <mergeCell ref="D41:E41"/>
    <mergeCell ref="F41:G41"/>
    <mergeCell ref="H41:I41"/>
    <mergeCell ref="J41:K41"/>
    <mergeCell ref="N41:O41"/>
    <mergeCell ref="P41:Q41"/>
    <mergeCell ref="R41:S41"/>
    <mergeCell ref="T41:U41"/>
    <mergeCell ref="W43:X43"/>
    <mergeCell ref="B44:C44"/>
    <mergeCell ref="D44:E44"/>
    <mergeCell ref="F44:G44"/>
    <mergeCell ref="H44:I44"/>
    <mergeCell ref="J44:K44"/>
    <mergeCell ref="N44:O44"/>
    <mergeCell ref="P44:Q44"/>
    <mergeCell ref="R44:S44"/>
    <mergeCell ref="T44:U44"/>
    <mergeCell ref="W44:X44"/>
    <mergeCell ref="B43:C43"/>
    <mergeCell ref="D43:E43"/>
    <mergeCell ref="F43:G43"/>
    <mergeCell ref="H43:I43"/>
    <mergeCell ref="J43:K43"/>
    <mergeCell ref="N43:O43"/>
    <mergeCell ref="P43:Q43"/>
    <mergeCell ref="R43:S43"/>
    <mergeCell ref="T43:U43"/>
    <mergeCell ref="W45:X45"/>
    <mergeCell ref="B46:C46"/>
    <mergeCell ref="D46:E46"/>
    <mergeCell ref="F46:G46"/>
    <mergeCell ref="H46:I46"/>
    <mergeCell ref="J46:K46"/>
    <mergeCell ref="N46:O46"/>
    <mergeCell ref="P46:Q46"/>
    <mergeCell ref="R46:S46"/>
    <mergeCell ref="T46:U46"/>
    <mergeCell ref="W46:X46"/>
    <mergeCell ref="B45:C45"/>
    <mergeCell ref="D45:E45"/>
    <mergeCell ref="F45:G45"/>
    <mergeCell ref="H45:I45"/>
    <mergeCell ref="J45:K45"/>
    <mergeCell ref="N45:O45"/>
    <mergeCell ref="P45:Q45"/>
    <mergeCell ref="R45:S45"/>
    <mergeCell ref="T45:U45"/>
    <mergeCell ref="W47:X47"/>
    <mergeCell ref="B48:C48"/>
    <mergeCell ref="D48:E48"/>
    <mergeCell ref="F48:G48"/>
    <mergeCell ref="H48:I48"/>
    <mergeCell ref="J48:K48"/>
    <mergeCell ref="N48:O48"/>
    <mergeCell ref="P48:Q48"/>
    <mergeCell ref="R48:S48"/>
    <mergeCell ref="T48:U48"/>
    <mergeCell ref="W48:X48"/>
    <mergeCell ref="B47:C47"/>
    <mergeCell ref="D47:E47"/>
    <mergeCell ref="F47:G47"/>
    <mergeCell ref="H47:I47"/>
    <mergeCell ref="J47:K47"/>
    <mergeCell ref="N47:O47"/>
    <mergeCell ref="P47:Q47"/>
    <mergeCell ref="R47:S47"/>
    <mergeCell ref="T47:U47"/>
    <mergeCell ref="W49:X49"/>
    <mergeCell ref="B50:C50"/>
    <mergeCell ref="D50:E50"/>
    <mergeCell ref="F50:G50"/>
    <mergeCell ref="H50:I50"/>
    <mergeCell ref="J50:K50"/>
    <mergeCell ref="N50:O50"/>
    <mergeCell ref="P50:Q50"/>
    <mergeCell ref="R50:S50"/>
    <mergeCell ref="T50:U50"/>
    <mergeCell ref="W50:X50"/>
    <mergeCell ref="B49:C49"/>
    <mergeCell ref="D49:E49"/>
    <mergeCell ref="F49:G49"/>
    <mergeCell ref="H49:I49"/>
    <mergeCell ref="J49:K49"/>
    <mergeCell ref="N49:O49"/>
    <mergeCell ref="P49:Q49"/>
    <mergeCell ref="R49:S49"/>
    <mergeCell ref="T49:U49"/>
    <mergeCell ref="W51:X51"/>
    <mergeCell ref="B52:C52"/>
    <mergeCell ref="D52:E52"/>
    <mergeCell ref="F52:G52"/>
    <mergeCell ref="H52:I52"/>
    <mergeCell ref="J52:K52"/>
    <mergeCell ref="N52:O52"/>
    <mergeCell ref="P52:Q52"/>
    <mergeCell ref="R52:S52"/>
    <mergeCell ref="T52:U52"/>
    <mergeCell ref="W52:X52"/>
    <mergeCell ref="B51:C51"/>
    <mergeCell ref="D51:E51"/>
    <mergeCell ref="F51:G51"/>
    <mergeCell ref="H51:I51"/>
    <mergeCell ref="J51:K51"/>
    <mergeCell ref="N51:O51"/>
    <mergeCell ref="P51:Q51"/>
    <mergeCell ref="R51:S51"/>
    <mergeCell ref="T51:U51"/>
    <mergeCell ref="W53:X53"/>
    <mergeCell ref="B54:C54"/>
    <mergeCell ref="D54:E54"/>
    <mergeCell ref="F54:G54"/>
    <mergeCell ref="H54:I54"/>
    <mergeCell ref="J54:K54"/>
    <mergeCell ref="N54:O54"/>
    <mergeCell ref="P54:Q54"/>
    <mergeCell ref="R54:S54"/>
    <mergeCell ref="T54:U54"/>
    <mergeCell ref="W54:X54"/>
    <mergeCell ref="B53:C53"/>
    <mergeCell ref="D53:E53"/>
    <mergeCell ref="F53:G53"/>
    <mergeCell ref="H53:I53"/>
    <mergeCell ref="J53:K53"/>
    <mergeCell ref="N53:O53"/>
    <mergeCell ref="P53:Q53"/>
    <mergeCell ref="R53:S53"/>
    <mergeCell ref="T53:U53"/>
    <mergeCell ref="W55:X55"/>
    <mergeCell ref="B56:C56"/>
    <mergeCell ref="D56:E56"/>
    <mergeCell ref="F56:G56"/>
    <mergeCell ref="H56:I56"/>
    <mergeCell ref="J56:K56"/>
    <mergeCell ref="N56:O56"/>
    <mergeCell ref="P56:Q56"/>
    <mergeCell ref="R56:S56"/>
    <mergeCell ref="T56:U56"/>
    <mergeCell ref="W56:X56"/>
    <mergeCell ref="B55:C55"/>
    <mergeCell ref="D55:E55"/>
    <mergeCell ref="F55:G55"/>
    <mergeCell ref="H55:I55"/>
    <mergeCell ref="J55:K55"/>
    <mergeCell ref="N55:O55"/>
    <mergeCell ref="P55:Q55"/>
    <mergeCell ref="R55:S55"/>
    <mergeCell ref="T55:U55"/>
    <mergeCell ref="W57:X57"/>
    <mergeCell ref="B58:C58"/>
    <mergeCell ref="D58:E58"/>
    <mergeCell ref="F58:G58"/>
    <mergeCell ref="H58:I58"/>
    <mergeCell ref="J58:K58"/>
    <mergeCell ref="N58:O58"/>
    <mergeCell ref="P58:Q58"/>
    <mergeCell ref="R58:S58"/>
    <mergeCell ref="T58:U58"/>
    <mergeCell ref="W58:X58"/>
    <mergeCell ref="B57:C57"/>
    <mergeCell ref="D57:E57"/>
    <mergeCell ref="F57:G57"/>
    <mergeCell ref="H57:I57"/>
    <mergeCell ref="J57:K57"/>
    <mergeCell ref="N57:O57"/>
    <mergeCell ref="P57:Q57"/>
    <mergeCell ref="R57:S57"/>
    <mergeCell ref="T57:U57"/>
    <mergeCell ref="W59:X59"/>
    <mergeCell ref="B60:C60"/>
    <mergeCell ref="D60:E60"/>
    <mergeCell ref="F60:G60"/>
    <mergeCell ref="H60:I60"/>
    <mergeCell ref="J60:K60"/>
    <mergeCell ref="N60:O60"/>
    <mergeCell ref="P60:Q60"/>
    <mergeCell ref="R60:S60"/>
    <mergeCell ref="T60:U60"/>
    <mergeCell ref="W60:X60"/>
    <mergeCell ref="B59:C59"/>
    <mergeCell ref="D59:E59"/>
    <mergeCell ref="F59:G59"/>
    <mergeCell ref="H59:I59"/>
    <mergeCell ref="J59:K59"/>
    <mergeCell ref="N59:O59"/>
    <mergeCell ref="P59:Q59"/>
    <mergeCell ref="R59:S59"/>
    <mergeCell ref="T59:U59"/>
    <mergeCell ref="W61:X61"/>
    <mergeCell ref="B62:C62"/>
    <mergeCell ref="D62:E62"/>
    <mergeCell ref="F62:G62"/>
    <mergeCell ref="H62:I62"/>
    <mergeCell ref="J62:K62"/>
    <mergeCell ref="N62:O62"/>
    <mergeCell ref="P62:Q62"/>
    <mergeCell ref="R62:S62"/>
    <mergeCell ref="T62:U62"/>
    <mergeCell ref="W62:X62"/>
    <mergeCell ref="B61:C61"/>
    <mergeCell ref="D61:E61"/>
    <mergeCell ref="F61:G61"/>
    <mergeCell ref="H61:I61"/>
    <mergeCell ref="J61:K61"/>
    <mergeCell ref="N61:O61"/>
    <mergeCell ref="P61:Q61"/>
    <mergeCell ref="R61:S61"/>
    <mergeCell ref="T61:U61"/>
    <mergeCell ref="W63:X63"/>
    <mergeCell ref="B64:C64"/>
    <mergeCell ref="D64:E64"/>
    <mergeCell ref="F64:G64"/>
    <mergeCell ref="H64:I64"/>
    <mergeCell ref="J64:K64"/>
    <mergeCell ref="N64:O64"/>
    <mergeCell ref="P64:Q64"/>
    <mergeCell ref="R64:S64"/>
    <mergeCell ref="T64:U64"/>
    <mergeCell ref="W64:X64"/>
    <mergeCell ref="B63:C63"/>
    <mergeCell ref="D63:E63"/>
    <mergeCell ref="F63:G63"/>
    <mergeCell ref="H63:I63"/>
    <mergeCell ref="J63:K63"/>
    <mergeCell ref="N63:O63"/>
    <mergeCell ref="P63:Q63"/>
    <mergeCell ref="R63:S63"/>
    <mergeCell ref="T63:U63"/>
    <mergeCell ref="W65:X65"/>
    <mergeCell ref="B66:C66"/>
    <mergeCell ref="D66:E66"/>
    <mergeCell ref="F66:G66"/>
    <mergeCell ref="H66:I66"/>
    <mergeCell ref="J66:K66"/>
    <mergeCell ref="N66:O66"/>
    <mergeCell ref="P66:Q66"/>
    <mergeCell ref="R66:S66"/>
    <mergeCell ref="T66:U66"/>
    <mergeCell ref="W66:X66"/>
    <mergeCell ref="B65:C65"/>
    <mergeCell ref="D65:E65"/>
    <mergeCell ref="F65:G65"/>
    <mergeCell ref="H65:I65"/>
    <mergeCell ref="J65:K65"/>
    <mergeCell ref="N65:O65"/>
    <mergeCell ref="P65:Q65"/>
    <mergeCell ref="R65:S65"/>
    <mergeCell ref="T65:U65"/>
    <mergeCell ref="D69:E69"/>
    <mergeCell ref="F69:G69"/>
    <mergeCell ref="H69:I69"/>
    <mergeCell ref="J69:K69"/>
    <mergeCell ref="N69:O69"/>
    <mergeCell ref="P69:Q69"/>
    <mergeCell ref="R69:S69"/>
    <mergeCell ref="T69:U69"/>
    <mergeCell ref="W67:X67"/>
    <mergeCell ref="B68:C68"/>
    <mergeCell ref="D68:E68"/>
    <mergeCell ref="F68:G68"/>
    <mergeCell ref="H68:I68"/>
    <mergeCell ref="J68:K68"/>
    <mergeCell ref="N68:O68"/>
    <mergeCell ref="P68:Q68"/>
    <mergeCell ref="R68:S68"/>
    <mergeCell ref="T68:U68"/>
    <mergeCell ref="W68:X68"/>
    <mergeCell ref="B67:C67"/>
    <mergeCell ref="D67:E67"/>
    <mergeCell ref="F67:G67"/>
    <mergeCell ref="H67:I67"/>
    <mergeCell ref="J67:K67"/>
    <mergeCell ref="N67:O67"/>
    <mergeCell ref="P67:Q67"/>
    <mergeCell ref="R67:S67"/>
    <mergeCell ref="T67:U67"/>
    <mergeCell ref="A208:X208"/>
    <mergeCell ref="W71:X71"/>
    <mergeCell ref="A207:B207"/>
    <mergeCell ref="C207:D207"/>
    <mergeCell ref="E207:F207"/>
    <mergeCell ref="G207:H207"/>
    <mergeCell ref="I207:J207"/>
    <mergeCell ref="K207:N207"/>
    <mergeCell ref="O207:P207"/>
    <mergeCell ref="Q207:R207"/>
    <mergeCell ref="U207:W207"/>
    <mergeCell ref="B71:C71"/>
    <mergeCell ref="D71:E71"/>
    <mergeCell ref="F71:G71"/>
    <mergeCell ref="H71:I71"/>
    <mergeCell ref="J71:K71"/>
    <mergeCell ref="N71:O71"/>
    <mergeCell ref="P71:Q71"/>
    <mergeCell ref="R71:S71"/>
    <mergeCell ref="T71:U71"/>
    <mergeCell ref="B97:C97"/>
    <mergeCell ref="D97:E97"/>
    <mergeCell ref="B73:C73"/>
    <mergeCell ref="D73:E73"/>
    <mergeCell ref="F73:G73"/>
    <mergeCell ref="H73:I73"/>
    <mergeCell ref="J73:K73"/>
    <mergeCell ref="N73:O73"/>
    <mergeCell ref="P73:Q73"/>
    <mergeCell ref="R73:S73"/>
    <mergeCell ref="T73:U73"/>
    <mergeCell ref="W73:X73"/>
    <mergeCell ref="B10:C10"/>
    <mergeCell ref="D10:E10"/>
    <mergeCell ref="F10:G10"/>
    <mergeCell ref="H10:I10"/>
    <mergeCell ref="J10:K10"/>
    <mergeCell ref="N10:O10"/>
    <mergeCell ref="P10:Q10"/>
    <mergeCell ref="R10:S10"/>
    <mergeCell ref="T10:U10"/>
    <mergeCell ref="W10:X10"/>
    <mergeCell ref="B11:C11"/>
    <mergeCell ref="D11:E11"/>
    <mergeCell ref="F11:G11"/>
    <mergeCell ref="H11:I11"/>
    <mergeCell ref="J11:K11"/>
    <mergeCell ref="N11:O11"/>
    <mergeCell ref="P11:Q11"/>
    <mergeCell ref="R11:S11"/>
    <mergeCell ref="T11:U11"/>
    <mergeCell ref="W11:X11"/>
    <mergeCell ref="B12:C12"/>
    <mergeCell ref="D12:E12"/>
    <mergeCell ref="F12:G12"/>
    <mergeCell ref="H12:I12"/>
    <mergeCell ref="J12:K12"/>
    <mergeCell ref="N12:O12"/>
    <mergeCell ref="P12:Q12"/>
    <mergeCell ref="R12:S12"/>
    <mergeCell ref="T12:U12"/>
    <mergeCell ref="W12:X12"/>
    <mergeCell ref="B13:C13"/>
    <mergeCell ref="D13:E13"/>
    <mergeCell ref="F13:G13"/>
    <mergeCell ref="H13:I13"/>
    <mergeCell ref="J13:K13"/>
    <mergeCell ref="N13:O13"/>
    <mergeCell ref="P13:Q13"/>
    <mergeCell ref="R13:S13"/>
    <mergeCell ref="T13:U13"/>
    <mergeCell ref="W13:X13"/>
    <mergeCell ref="B14:C14"/>
    <mergeCell ref="D14:E14"/>
    <mergeCell ref="F14:G14"/>
    <mergeCell ref="H14:I14"/>
    <mergeCell ref="J14:K14"/>
    <mergeCell ref="N14:O14"/>
    <mergeCell ref="P14:Q14"/>
    <mergeCell ref="R14:S14"/>
    <mergeCell ref="T14:U14"/>
    <mergeCell ref="W14:X14"/>
    <mergeCell ref="B15:C15"/>
    <mergeCell ref="D15:E15"/>
    <mergeCell ref="F15:G15"/>
    <mergeCell ref="H15:I15"/>
    <mergeCell ref="J15:K15"/>
    <mergeCell ref="N15:O15"/>
    <mergeCell ref="P15:Q15"/>
    <mergeCell ref="R15:S15"/>
    <mergeCell ref="T15:U15"/>
    <mergeCell ref="W15:X15"/>
    <mergeCell ref="B16:C16"/>
    <mergeCell ref="D16:E16"/>
    <mergeCell ref="F16:G16"/>
    <mergeCell ref="H16:I16"/>
    <mergeCell ref="J16:K16"/>
    <mergeCell ref="N16:O16"/>
    <mergeCell ref="P16:Q16"/>
    <mergeCell ref="R16:S16"/>
    <mergeCell ref="T16:U16"/>
    <mergeCell ref="W16:X16"/>
    <mergeCell ref="B17:C17"/>
    <mergeCell ref="D17:E17"/>
    <mergeCell ref="F17:G17"/>
    <mergeCell ref="H17:I17"/>
    <mergeCell ref="J17:K17"/>
    <mergeCell ref="N17:O17"/>
    <mergeCell ref="P17:Q17"/>
    <mergeCell ref="R17:S17"/>
    <mergeCell ref="T17:U17"/>
    <mergeCell ref="W17:X17"/>
    <mergeCell ref="B18:C18"/>
    <mergeCell ref="D18:E18"/>
    <mergeCell ref="F18:G18"/>
    <mergeCell ref="H18:I18"/>
    <mergeCell ref="J18:K18"/>
    <mergeCell ref="N18:O18"/>
    <mergeCell ref="P18:Q18"/>
    <mergeCell ref="R18:S18"/>
    <mergeCell ref="T18:U18"/>
    <mergeCell ref="W18:X18"/>
    <mergeCell ref="B19:C19"/>
    <mergeCell ref="D19:E19"/>
    <mergeCell ref="F19:G19"/>
    <mergeCell ref="H19:I19"/>
    <mergeCell ref="J19:K19"/>
    <mergeCell ref="N19:O19"/>
    <mergeCell ref="P19:Q19"/>
    <mergeCell ref="R19:S19"/>
    <mergeCell ref="T19:U19"/>
    <mergeCell ref="W19:X19"/>
    <mergeCell ref="B20:C20"/>
    <mergeCell ref="D20:E20"/>
    <mergeCell ref="F20:G20"/>
    <mergeCell ref="H20:I20"/>
    <mergeCell ref="J20:K20"/>
    <mergeCell ref="N20:O20"/>
    <mergeCell ref="P20:Q20"/>
    <mergeCell ref="R20:S20"/>
    <mergeCell ref="T20:U20"/>
    <mergeCell ref="W20:X20"/>
    <mergeCell ref="B21:C21"/>
    <mergeCell ref="D21:E21"/>
    <mergeCell ref="F21:G21"/>
    <mergeCell ref="H21:I21"/>
    <mergeCell ref="J21:K21"/>
    <mergeCell ref="N21:O21"/>
    <mergeCell ref="P21:Q21"/>
    <mergeCell ref="R21:S21"/>
    <mergeCell ref="T21:U21"/>
    <mergeCell ref="W21:X21"/>
    <mergeCell ref="B22:C22"/>
    <mergeCell ref="D22:E22"/>
    <mergeCell ref="F22:G22"/>
    <mergeCell ref="H22:I22"/>
    <mergeCell ref="J22:K22"/>
    <mergeCell ref="N22:O22"/>
    <mergeCell ref="P22:Q22"/>
    <mergeCell ref="R22:S22"/>
    <mergeCell ref="T22:U22"/>
    <mergeCell ref="W22:X22"/>
    <mergeCell ref="B23:C23"/>
    <mergeCell ref="D23:E23"/>
    <mergeCell ref="F23:G23"/>
    <mergeCell ref="H23:I23"/>
    <mergeCell ref="J23:K23"/>
    <mergeCell ref="N23:O23"/>
    <mergeCell ref="P23:Q23"/>
    <mergeCell ref="R23:S23"/>
    <mergeCell ref="T23:U23"/>
    <mergeCell ref="W23:X23"/>
    <mergeCell ref="B24:C24"/>
    <mergeCell ref="D24:E24"/>
    <mergeCell ref="F24:G24"/>
    <mergeCell ref="H24:I24"/>
    <mergeCell ref="J24:K24"/>
    <mergeCell ref="N24:O24"/>
    <mergeCell ref="P24:Q24"/>
    <mergeCell ref="R24:S24"/>
    <mergeCell ref="T24:U24"/>
    <mergeCell ref="W24:X24"/>
    <mergeCell ref="B25:C25"/>
    <mergeCell ref="D25:E25"/>
    <mergeCell ref="F25:G25"/>
    <mergeCell ref="H25:I25"/>
    <mergeCell ref="J25:K25"/>
    <mergeCell ref="N25:O25"/>
    <mergeCell ref="P25:Q25"/>
    <mergeCell ref="R25:S25"/>
    <mergeCell ref="T25:U25"/>
    <mergeCell ref="W25:X25"/>
    <mergeCell ref="B26:C26"/>
    <mergeCell ref="D26:E26"/>
    <mergeCell ref="F26:G26"/>
    <mergeCell ref="H26:I26"/>
    <mergeCell ref="J26:K26"/>
    <mergeCell ref="N26:O26"/>
    <mergeCell ref="P26:Q26"/>
    <mergeCell ref="R26:S26"/>
    <mergeCell ref="T26:U26"/>
    <mergeCell ref="W26:X26"/>
    <mergeCell ref="B27:C27"/>
    <mergeCell ref="D27:E27"/>
    <mergeCell ref="F27:G27"/>
    <mergeCell ref="H27:I27"/>
    <mergeCell ref="J27:K27"/>
    <mergeCell ref="N27:O27"/>
    <mergeCell ref="P27:Q27"/>
    <mergeCell ref="R27:S27"/>
    <mergeCell ref="T27:U27"/>
    <mergeCell ref="W27:X27"/>
    <mergeCell ref="B28:C28"/>
    <mergeCell ref="D28:E28"/>
    <mergeCell ref="F28:G28"/>
    <mergeCell ref="H28:I28"/>
    <mergeCell ref="J28:K28"/>
    <mergeCell ref="N28:O28"/>
    <mergeCell ref="P28:Q28"/>
    <mergeCell ref="R28:S28"/>
    <mergeCell ref="T28:U28"/>
    <mergeCell ref="W28:X28"/>
    <mergeCell ref="B29:C29"/>
    <mergeCell ref="D29:E29"/>
    <mergeCell ref="F29:G29"/>
    <mergeCell ref="H29:I29"/>
    <mergeCell ref="J29:K29"/>
    <mergeCell ref="N29:O29"/>
    <mergeCell ref="P29:Q29"/>
    <mergeCell ref="R29:S29"/>
    <mergeCell ref="T29:U29"/>
    <mergeCell ref="W29:X29"/>
    <mergeCell ref="B30:C30"/>
    <mergeCell ref="D30:E30"/>
    <mergeCell ref="F30:G30"/>
    <mergeCell ref="H30:I30"/>
    <mergeCell ref="J30:K30"/>
    <mergeCell ref="N30:O30"/>
    <mergeCell ref="P30:Q30"/>
    <mergeCell ref="R30:S30"/>
    <mergeCell ref="T30:U30"/>
    <mergeCell ref="W30:X30"/>
    <mergeCell ref="B31:C31"/>
    <mergeCell ref="D31:E31"/>
    <mergeCell ref="F31:G31"/>
    <mergeCell ref="H31:I31"/>
    <mergeCell ref="J31:K31"/>
    <mergeCell ref="N31:O31"/>
    <mergeCell ref="P31:Q31"/>
    <mergeCell ref="R31:S31"/>
    <mergeCell ref="T31:U31"/>
    <mergeCell ref="W31:X31"/>
    <mergeCell ref="B32:C32"/>
    <mergeCell ref="D32:E32"/>
    <mergeCell ref="F32:G32"/>
    <mergeCell ref="H32:I32"/>
    <mergeCell ref="J32:K32"/>
    <mergeCell ref="N32:O32"/>
    <mergeCell ref="P32:Q32"/>
    <mergeCell ref="R32:S32"/>
    <mergeCell ref="T32:U32"/>
    <mergeCell ref="W32:X32"/>
    <mergeCell ref="B33:C33"/>
    <mergeCell ref="D33:E33"/>
    <mergeCell ref="F33:G33"/>
    <mergeCell ref="H33:I33"/>
    <mergeCell ref="J33:K33"/>
    <mergeCell ref="N33:O33"/>
    <mergeCell ref="P33:Q33"/>
    <mergeCell ref="R33:S33"/>
    <mergeCell ref="T33:U33"/>
    <mergeCell ref="W33:X33"/>
    <mergeCell ref="B34:C34"/>
    <mergeCell ref="D34:E34"/>
    <mergeCell ref="F34:G34"/>
    <mergeCell ref="H34:I34"/>
    <mergeCell ref="J34:K34"/>
    <mergeCell ref="N34:O34"/>
    <mergeCell ref="P34:Q34"/>
    <mergeCell ref="R34:S34"/>
    <mergeCell ref="T34:U34"/>
    <mergeCell ref="W34:X34"/>
    <mergeCell ref="B35:C35"/>
    <mergeCell ref="D35:E35"/>
    <mergeCell ref="F35:G35"/>
    <mergeCell ref="H35:I35"/>
    <mergeCell ref="J35:K35"/>
    <mergeCell ref="N35:O35"/>
    <mergeCell ref="P35:Q35"/>
    <mergeCell ref="R35:S35"/>
    <mergeCell ref="T35:U35"/>
    <mergeCell ref="W35:X35"/>
    <mergeCell ref="B36:C36"/>
    <mergeCell ref="D36:E36"/>
    <mergeCell ref="F36:G36"/>
    <mergeCell ref="H36:I36"/>
    <mergeCell ref="J36:K36"/>
    <mergeCell ref="N36:O36"/>
    <mergeCell ref="P36:Q36"/>
    <mergeCell ref="R36:S36"/>
    <mergeCell ref="T36:U36"/>
    <mergeCell ref="W36:X36"/>
    <mergeCell ref="B72:C72"/>
    <mergeCell ref="D72:E72"/>
    <mergeCell ref="F72:G72"/>
    <mergeCell ref="H72:I72"/>
    <mergeCell ref="J72:K72"/>
    <mergeCell ref="N72:O72"/>
    <mergeCell ref="P72:Q72"/>
    <mergeCell ref="R72:S72"/>
    <mergeCell ref="T72:U72"/>
    <mergeCell ref="W72:X72"/>
    <mergeCell ref="W69:X69"/>
    <mergeCell ref="B70:C70"/>
    <mergeCell ref="D70:E70"/>
    <mergeCell ref="F70:G70"/>
    <mergeCell ref="H70:I70"/>
    <mergeCell ref="J70:K70"/>
    <mergeCell ref="N70:O70"/>
    <mergeCell ref="P70:Q70"/>
    <mergeCell ref="R70:S70"/>
    <mergeCell ref="T70:U70"/>
    <mergeCell ref="W70:X70"/>
    <mergeCell ref="B69:C69"/>
    <mergeCell ref="B74:C74"/>
    <mergeCell ref="D74:E74"/>
    <mergeCell ref="F74:G74"/>
    <mergeCell ref="H74:I74"/>
    <mergeCell ref="J74:K74"/>
    <mergeCell ref="N74:O74"/>
    <mergeCell ref="P74:Q74"/>
    <mergeCell ref="R74:S74"/>
    <mergeCell ref="T74:U74"/>
    <mergeCell ref="W74:X74"/>
    <mergeCell ref="B75:C75"/>
    <mergeCell ref="D75:E75"/>
    <mergeCell ref="F75:G75"/>
    <mergeCell ref="H75:I75"/>
    <mergeCell ref="J75:K75"/>
    <mergeCell ref="N75:O75"/>
    <mergeCell ref="P75:Q75"/>
    <mergeCell ref="R75:S75"/>
    <mergeCell ref="T75:U75"/>
    <mergeCell ref="W75:X75"/>
    <mergeCell ref="B76:C76"/>
    <mergeCell ref="D76:E76"/>
    <mergeCell ref="F76:G76"/>
    <mergeCell ref="H76:I76"/>
    <mergeCell ref="J76:K76"/>
    <mergeCell ref="N76:O76"/>
    <mergeCell ref="P76:Q76"/>
    <mergeCell ref="R76:S76"/>
    <mergeCell ref="T76:U76"/>
    <mergeCell ref="W76:X76"/>
    <mergeCell ref="B77:C77"/>
    <mergeCell ref="D77:E77"/>
    <mergeCell ref="F77:G77"/>
    <mergeCell ref="H77:I77"/>
    <mergeCell ref="J77:K77"/>
    <mergeCell ref="N77:O77"/>
    <mergeCell ref="P77:Q77"/>
    <mergeCell ref="R77:S77"/>
    <mergeCell ref="T77:U77"/>
    <mergeCell ref="W77:X77"/>
    <mergeCell ref="B78:C78"/>
    <mergeCell ref="D78:E78"/>
    <mergeCell ref="F78:G78"/>
    <mergeCell ref="H78:I78"/>
    <mergeCell ref="J78:K78"/>
    <mergeCell ref="N78:O78"/>
    <mergeCell ref="P78:Q78"/>
    <mergeCell ref="R78:S78"/>
    <mergeCell ref="T78:U78"/>
    <mergeCell ref="W78:X78"/>
    <mergeCell ref="B79:C79"/>
    <mergeCell ref="D79:E79"/>
    <mergeCell ref="F79:G79"/>
    <mergeCell ref="H79:I79"/>
    <mergeCell ref="J79:K79"/>
    <mergeCell ref="N79:O79"/>
    <mergeCell ref="P79:Q79"/>
    <mergeCell ref="R79:S79"/>
    <mergeCell ref="T79:U79"/>
    <mergeCell ref="W79:X79"/>
    <mergeCell ref="B80:C80"/>
    <mergeCell ref="D80:E80"/>
    <mergeCell ref="F80:G80"/>
    <mergeCell ref="H80:I80"/>
    <mergeCell ref="J80:K80"/>
    <mergeCell ref="N80:O80"/>
    <mergeCell ref="P80:Q80"/>
    <mergeCell ref="R80:S80"/>
    <mergeCell ref="T80:U80"/>
    <mergeCell ref="W80:X80"/>
    <mergeCell ref="B81:C81"/>
    <mergeCell ref="D81:E81"/>
    <mergeCell ref="F81:G81"/>
    <mergeCell ref="H81:I81"/>
    <mergeCell ref="J81:K81"/>
    <mergeCell ref="N81:O81"/>
    <mergeCell ref="P81:Q81"/>
    <mergeCell ref="R81:S81"/>
    <mergeCell ref="T81:U81"/>
    <mergeCell ref="W81:X81"/>
    <mergeCell ref="B82:C82"/>
    <mergeCell ref="D82:E82"/>
    <mergeCell ref="F82:G82"/>
    <mergeCell ref="H82:I82"/>
    <mergeCell ref="J82:K82"/>
    <mergeCell ref="N82:O82"/>
    <mergeCell ref="P82:Q82"/>
    <mergeCell ref="R82:S82"/>
    <mergeCell ref="T82:U82"/>
    <mergeCell ref="W82:X82"/>
    <mergeCell ref="B83:C83"/>
    <mergeCell ref="D83:E83"/>
    <mergeCell ref="F83:G83"/>
    <mergeCell ref="H83:I83"/>
    <mergeCell ref="J83:K83"/>
    <mergeCell ref="N83:O83"/>
    <mergeCell ref="P83:Q83"/>
    <mergeCell ref="R83:S83"/>
    <mergeCell ref="T83:U83"/>
    <mergeCell ref="W83:X83"/>
    <mergeCell ref="B84:C84"/>
    <mergeCell ref="D84:E84"/>
    <mergeCell ref="F84:G84"/>
    <mergeCell ref="H84:I84"/>
    <mergeCell ref="J84:K84"/>
    <mergeCell ref="N84:O84"/>
    <mergeCell ref="P84:Q84"/>
    <mergeCell ref="R84:S84"/>
    <mergeCell ref="T84:U84"/>
    <mergeCell ref="W84:X84"/>
    <mergeCell ref="B85:C85"/>
    <mergeCell ref="D85:E85"/>
    <mergeCell ref="F85:G85"/>
    <mergeCell ref="H85:I85"/>
    <mergeCell ref="J85:K85"/>
    <mergeCell ref="N85:O85"/>
    <mergeCell ref="P85:Q85"/>
    <mergeCell ref="R85:S85"/>
    <mergeCell ref="T85:U85"/>
    <mergeCell ref="W85:X85"/>
    <mergeCell ref="B86:C86"/>
    <mergeCell ref="D86:E86"/>
    <mergeCell ref="F86:G86"/>
    <mergeCell ref="H86:I86"/>
    <mergeCell ref="J86:K86"/>
    <mergeCell ref="N86:O86"/>
    <mergeCell ref="P86:Q86"/>
    <mergeCell ref="R86:S86"/>
    <mergeCell ref="T86:U86"/>
    <mergeCell ref="W86:X86"/>
    <mergeCell ref="B87:C87"/>
    <mergeCell ref="D87:E87"/>
    <mergeCell ref="F87:G87"/>
    <mergeCell ref="H87:I87"/>
    <mergeCell ref="J87:K87"/>
    <mergeCell ref="N87:O87"/>
    <mergeCell ref="P87:Q87"/>
    <mergeCell ref="R87:S87"/>
    <mergeCell ref="T87:U87"/>
    <mergeCell ref="W87:X87"/>
    <mergeCell ref="B88:C88"/>
    <mergeCell ref="D88:E88"/>
    <mergeCell ref="F88:G88"/>
    <mergeCell ref="H88:I88"/>
    <mergeCell ref="J88:K88"/>
    <mergeCell ref="N88:O88"/>
    <mergeCell ref="P88:Q88"/>
    <mergeCell ref="R88:S88"/>
    <mergeCell ref="T88:U88"/>
    <mergeCell ref="W88:X88"/>
    <mergeCell ref="B89:C89"/>
    <mergeCell ref="D89:E89"/>
    <mergeCell ref="F89:G89"/>
    <mergeCell ref="H89:I89"/>
    <mergeCell ref="J89:K89"/>
    <mergeCell ref="N89:O89"/>
    <mergeCell ref="P89:Q89"/>
    <mergeCell ref="R89:S89"/>
    <mergeCell ref="T89:U89"/>
    <mergeCell ref="W89:X89"/>
    <mergeCell ref="B90:C90"/>
    <mergeCell ref="D90:E90"/>
    <mergeCell ref="F90:G90"/>
    <mergeCell ref="H90:I90"/>
    <mergeCell ref="J90:K90"/>
    <mergeCell ref="N90:O90"/>
    <mergeCell ref="P90:Q90"/>
    <mergeCell ref="R90:S90"/>
    <mergeCell ref="T90:U90"/>
    <mergeCell ref="W90:X90"/>
    <mergeCell ref="B91:C91"/>
    <mergeCell ref="D91:E91"/>
    <mergeCell ref="F91:G91"/>
    <mergeCell ref="H91:I91"/>
    <mergeCell ref="J91:K91"/>
    <mergeCell ref="N91:O91"/>
    <mergeCell ref="P91:Q91"/>
    <mergeCell ref="R91:S91"/>
    <mergeCell ref="T91:U91"/>
    <mergeCell ref="W91:X91"/>
    <mergeCell ref="B92:C92"/>
    <mergeCell ref="D92:E92"/>
    <mergeCell ref="F92:G92"/>
    <mergeCell ref="H92:I92"/>
    <mergeCell ref="J92:K92"/>
    <mergeCell ref="N92:O92"/>
    <mergeCell ref="P92:Q92"/>
    <mergeCell ref="R92:S92"/>
    <mergeCell ref="T92:U92"/>
    <mergeCell ref="W92:X92"/>
    <mergeCell ref="B93:C93"/>
    <mergeCell ref="D93:E93"/>
    <mergeCell ref="F93:G93"/>
    <mergeCell ref="H93:I93"/>
    <mergeCell ref="J93:K93"/>
    <mergeCell ref="N93:O93"/>
    <mergeCell ref="P93:Q93"/>
    <mergeCell ref="R93:S93"/>
    <mergeCell ref="T93:U93"/>
    <mergeCell ref="W93:X93"/>
    <mergeCell ref="B94:C94"/>
    <mergeCell ref="D94:E94"/>
    <mergeCell ref="F94:G94"/>
    <mergeCell ref="H94:I94"/>
    <mergeCell ref="J94:K94"/>
    <mergeCell ref="N94:O94"/>
    <mergeCell ref="P94:Q94"/>
    <mergeCell ref="R94:S94"/>
    <mergeCell ref="T94:U94"/>
    <mergeCell ref="W94:X94"/>
    <mergeCell ref="B95:C95"/>
    <mergeCell ref="D95:E95"/>
    <mergeCell ref="F95:G95"/>
    <mergeCell ref="H95:I95"/>
    <mergeCell ref="J95:K95"/>
    <mergeCell ref="N95:O95"/>
    <mergeCell ref="P95:Q95"/>
    <mergeCell ref="R95:S95"/>
    <mergeCell ref="T95:U95"/>
    <mergeCell ref="W95:X95"/>
    <mergeCell ref="B96:C96"/>
    <mergeCell ref="D96:E96"/>
    <mergeCell ref="F96:G96"/>
    <mergeCell ref="H96:I96"/>
    <mergeCell ref="J96:K96"/>
    <mergeCell ref="N96:O96"/>
    <mergeCell ref="P96:Q96"/>
    <mergeCell ref="R96:S96"/>
    <mergeCell ref="T96:U96"/>
    <mergeCell ref="W96:X96"/>
    <mergeCell ref="B131:C131"/>
    <mergeCell ref="D131:E131"/>
    <mergeCell ref="F131:G131"/>
    <mergeCell ref="H131:I131"/>
    <mergeCell ref="J131:K131"/>
    <mergeCell ref="N131:O131"/>
    <mergeCell ref="P131:Q131"/>
    <mergeCell ref="R131:S131"/>
    <mergeCell ref="T131:U131"/>
    <mergeCell ref="W131:X131"/>
    <mergeCell ref="F97:G97"/>
    <mergeCell ref="H97:I97"/>
    <mergeCell ref="J97:K97"/>
    <mergeCell ref="N97:O97"/>
    <mergeCell ref="P97:Q97"/>
    <mergeCell ref="R97:S97"/>
    <mergeCell ref="T97:U97"/>
    <mergeCell ref="W97:X97"/>
    <mergeCell ref="B98:C98"/>
    <mergeCell ref="D98:E98"/>
    <mergeCell ref="F98:G98"/>
    <mergeCell ref="H98:I98"/>
    <mergeCell ref="F133:G133"/>
    <mergeCell ref="H133:I133"/>
    <mergeCell ref="J133:K133"/>
    <mergeCell ref="N133:O133"/>
    <mergeCell ref="P133:Q133"/>
    <mergeCell ref="R133:S133"/>
    <mergeCell ref="T133:U133"/>
    <mergeCell ref="W133:X133"/>
    <mergeCell ref="B134:C134"/>
    <mergeCell ref="D134:E134"/>
    <mergeCell ref="F134:G134"/>
    <mergeCell ref="H134:I134"/>
    <mergeCell ref="J134:K134"/>
    <mergeCell ref="N134:O134"/>
    <mergeCell ref="P134:Q134"/>
    <mergeCell ref="R134:S134"/>
    <mergeCell ref="T134:U134"/>
    <mergeCell ref="W134:X134"/>
    <mergeCell ref="B135:C135"/>
    <mergeCell ref="D135:E135"/>
    <mergeCell ref="F135:G135"/>
    <mergeCell ref="H135:I135"/>
    <mergeCell ref="J135:K135"/>
    <mergeCell ref="N135:O135"/>
    <mergeCell ref="P135:Q135"/>
    <mergeCell ref="R135:S135"/>
    <mergeCell ref="T135:U135"/>
    <mergeCell ref="W135:X135"/>
    <mergeCell ref="B136:C136"/>
    <mergeCell ref="D136:E136"/>
    <mergeCell ref="F136:G136"/>
    <mergeCell ref="H136:I136"/>
    <mergeCell ref="J136:K136"/>
    <mergeCell ref="N136:O136"/>
    <mergeCell ref="P136:Q136"/>
    <mergeCell ref="R136:S136"/>
    <mergeCell ref="T136:U136"/>
    <mergeCell ref="W136:X136"/>
    <mergeCell ref="B137:C137"/>
    <mergeCell ref="D137:E137"/>
    <mergeCell ref="F137:G137"/>
    <mergeCell ref="H137:I137"/>
    <mergeCell ref="J137:K137"/>
    <mergeCell ref="N137:O137"/>
    <mergeCell ref="P137:Q137"/>
    <mergeCell ref="R137:S137"/>
    <mergeCell ref="T137:U137"/>
    <mergeCell ref="W137:X137"/>
    <mergeCell ref="B138:C138"/>
    <mergeCell ref="D138:E138"/>
    <mergeCell ref="F138:G138"/>
    <mergeCell ref="H138:I138"/>
    <mergeCell ref="J138:K138"/>
    <mergeCell ref="N138:O138"/>
    <mergeCell ref="P138:Q138"/>
    <mergeCell ref="R138:S138"/>
    <mergeCell ref="T138:U138"/>
    <mergeCell ref="W138:X138"/>
    <mergeCell ref="B139:C139"/>
    <mergeCell ref="D139:E139"/>
    <mergeCell ref="F139:G139"/>
    <mergeCell ref="H139:I139"/>
    <mergeCell ref="J139:K139"/>
    <mergeCell ref="N139:O139"/>
    <mergeCell ref="P139:Q139"/>
    <mergeCell ref="R139:S139"/>
    <mergeCell ref="T139:U139"/>
    <mergeCell ref="W139:X139"/>
    <mergeCell ref="B140:C140"/>
    <mergeCell ref="D140:E140"/>
    <mergeCell ref="F140:G140"/>
    <mergeCell ref="H140:I140"/>
    <mergeCell ref="J140:K140"/>
    <mergeCell ref="N140:O140"/>
    <mergeCell ref="P140:Q140"/>
    <mergeCell ref="R140:S140"/>
    <mergeCell ref="T140:U140"/>
    <mergeCell ref="W140:X140"/>
    <mergeCell ref="F170:G170"/>
    <mergeCell ref="H170:I170"/>
    <mergeCell ref="J170:K170"/>
    <mergeCell ref="N170:O170"/>
    <mergeCell ref="P170:Q170"/>
    <mergeCell ref="R170:S170"/>
    <mergeCell ref="T170:U170"/>
    <mergeCell ref="W170:X170"/>
    <mergeCell ref="B171:C171"/>
    <mergeCell ref="D171:E171"/>
    <mergeCell ref="F171:G171"/>
    <mergeCell ref="H171:I171"/>
    <mergeCell ref="J171:K171"/>
    <mergeCell ref="N171:O171"/>
    <mergeCell ref="P171:Q171"/>
    <mergeCell ref="R171:S171"/>
    <mergeCell ref="T171:U171"/>
    <mergeCell ref="W171:X171"/>
    <mergeCell ref="B172:C172"/>
    <mergeCell ref="D172:E172"/>
    <mergeCell ref="F172:G172"/>
    <mergeCell ref="H172:I172"/>
    <mergeCell ref="J172:K172"/>
    <mergeCell ref="N172:O172"/>
    <mergeCell ref="P172:Q172"/>
    <mergeCell ref="R172:S172"/>
    <mergeCell ref="T172:U172"/>
    <mergeCell ref="W172:X172"/>
    <mergeCell ref="B173:C173"/>
    <mergeCell ref="D173:E173"/>
    <mergeCell ref="F173:G173"/>
    <mergeCell ref="H173:I173"/>
    <mergeCell ref="J173:K173"/>
    <mergeCell ref="N173:O173"/>
    <mergeCell ref="P173:Q173"/>
    <mergeCell ref="R173:S173"/>
    <mergeCell ref="T173:U173"/>
    <mergeCell ref="W173:X173"/>
    <mergeCell ref="B174:C174"/>
    <mergeCell ref="D174:E174"/>
    <mergeCell ref="F174:G174"/>
    <mergeCell ref="H174:I174"/>
    <mergeCell ref="J174:K174"/>
    <mergeCell ref="N174:O174"/>
    <mergeCell ref="P174:Q174"/>
    <mergeCell ref="R174:S174"/>
    <mergeCell ref="T174:U174"/>
    <mergeCell ref="W174:X174"/>
    <mergeCell ref="B175:C175"/>
    <mergeCell ref="D175:E175"/>
    <mergeCell ref="F175:G175"/>
    <mergeCell ref="H175:I175"/>
    <mergeCell ref="J175:K175"/>
    <mergeCell ref="N175:O175"/>
    <mergeCell ref="P175:Q175"/>
    <mergeCell ref="R175:S175"/>
    <mergeCell ref="T175:U175"/>
    <mergeCell ref="W175:X175"/>
    <mergeCell ref="W179:X179"/>
    <mergeCell ref="B176:C176"/>
    <mergeCell ref="D176:E176"/>
    <mergeCell ref="F176:G176"/>
    <mergeCell ref="H176:I176"/>
    <mergeCell ref="J176:K176"/>
    <mergeCell ref="N176:O176"/>
    <mergeCell ref="P176:Q176"/>
    <mergeCell ref="R176:S176"/>
    <mergeCell ref="T176:U176"/>
    <mergeCell ref="W176:X176"/>
    <mergeCell ref="B177:C177"/>
    <mergeCell ref="D177:E177"/>
    <mergeCell ref="F177:G177"/>
    <mergeCell ref="H177:I177"/>
    <mergeCell ref="J177:K177"/>
    <mergeCell ref="N177:O177"/>
    <mergeCell ref="P177:Q177"/>
    <mergeCell ref="R177:S177"/>
    <mergeCell ref="T177:U177"/>
    <mergeCell ref="W177:X177"/>
    <mergeCell ref="B180:C180"/>
    <mergeCell ref="D180:E180"/>
    <mergeCell ref="F180:G180"/>
    <mergeCell ref="H180:I180"/>
    <mergeCell ref="J180:K180"/>
    <mergeCell ref="N180:O180"/>
    <mergeCell ref="P180:Q180"/>
    <mergeCell ref="R180:S180"/>
    <mergeCell ref="T180:U180"/>
    <mergeCell ref="W180:X180"/>
    <mergeCell ref="AR7:AT7"/>
    <mergeCell ref="AU7:AX7"/>
    <mergeCell ref="AY7:BA7"/>
    <mergeCell ref="B178:C178"/>
    <mergeCell ref="D178:E178"/>
    <mergeCell ref="F178:G178"/>
    <mergeCell ref="H178:I178"/>
    <mergeCell ref="J178:K178"/>
    <mergeCell ref="N178:O178"/>
    <mergeCell ref="P178:Q178"/>
    <mergeCell ref="R178:S178"/>
    <mergeCell ref="T178:U178"/>
    <mergeCell ref="W178:X178"/>
    <mergeCell ref="B179:C179"/>
    <mergeCell ref="D179:E179"/>
    <mergeCell ref="F179:G179"/>
    <mergeCell ref="H179:I179"/>
    <mergeCell ref="J179:K179"/>
    <mergeCell ref="N179:O179"/>
    <mergeCell ref="P179:Q179"/>
    <mergeCell ref="R179:S179"/>
    <mergeCell ref="T179:U179"/>
  </mergeCells>
  <pageMargins left="0.39370078740157499" right="0.39370078740157499" top="0.39370078740157499" bottom="0.39370078740157499" header="0" footer="0"/>
  <pageSetup paperSize="9" fitToHeight="0" orientation="landscape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6"/>
  <sheetViews>
    <sheetView tabSelected="1" workbookViewId="0">
      <selection activeCell="AA53" sqref="AA53"/>
    </sheetView>
  </sheetViews>
  <sheetFormatPr defaultColWidth="9.140625" defaultRowHeight="15" x14ac:dyDescent="0.25"/>
  <cols>
    <col min="1" max="1" width="9.140625" style="33" customWidth="1"/>
    <col min="2" max="3" width="9.140625" style="33"/>
    <col min="4" max="8" width="9.140625" style="33" customWidth="1"/>
    <col min="9" max="9" width="12.140625" style="33" customWidth="1"/>
    <col min="10" max="11" width="9.140625" style="33" customWidth="1"/>
    <col min="12" max="23" width="3.7109375" style="33" customWidth="1"/>
    <col min="24" max="24" width="4" style="33" customWidth="1"/>
    <col min="25" max="25" width="3.7109375" style="33" customWidth="1"/>
    <col min="26" max="26" width="6.140625" style="33" customWidth="1"/>
    <col min="27" max="27" width="7.7109375" style="33" customWidth="1"/>
    <col min="28" max="28" width="4.140625" style="33" customWidth="1"/>
    <col min="29" max="30" width="9.140625" style="33"/>
    <col min="31" max="31" width="9.140625" style="33" customWidth="1"/>
    <col min="32" max="34" width="9.140625" style="33"/>
    <col min="35" max="35" width="4" style="33" customWidth="1"/>
    <col min="36" max="36" width="3.85546875" style="33" customWidth="1"/>
    <col min="37" max="37" width="4.42578125" style="33" customWidth="1"/>
    <col min="38" max="38" width="4" style="33" customWidth="1"/>
    <col min="39" max="39" width="4.28515625" style="33" customWidth="1"/>
    <col min="40" max="40" width="4" style="33" customWidth="1"/>
    <col min="41" max="16384" width="9.140625" style="33"/>
  </cols>
  <sheetData>
    <row r="2" spans="1:25" ht="16.5" customHeight="1" x14ac:dyDescent="0.35">
      <c r="A2" s="30"/>
      <c r="B2" s="31" t="s">
        <v>730</v>
      </c>
      <c r="C2" s="32"/>
      <c r="D2" s="32"/>
      <c r="E2" s="32"/>
      <c r="F2" s="32"/>
      <c r="G2" s="32"/>
      <c r="H2" s="32"/>
      <c r="I2" s="32"/>
      <c r="J2" s="3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42.75" customHeight="1" x14ac:dyDescent="0.3">
      <c r="A5" s="30"/>
      <c r="B5" s="180" t="s">
        <v>731</v>
      </c>
      <c r="C5" s="181"/>
      <c r="D5" s="34">
        <v>199</v>
      </c>
      <c r="E5" s="35"/>
      <c r="F5" s="30"/>
      <c r="G5" s="182" t="s">
        <v>732</v>
      </c>
      <c r="H5" s="182"/>
      <c r="I5" s="182"/>
      <c r="J5" s="182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31.5" customHeight="1" x14ac:dyDescent="0.3">
      <c r="A6" s="30"/>
      <c r="B6" s="180" t="s">
        <v>733</v>
      </c>
      <c r="C6" s="181"/>
      <c r="D6" s="34">
        <v>2</v>
      </c>
      <c r="E6" s="35"/>
      <c r="F6" s="36"/>
      <c r="G6" s="36"/>
      <c r="H6" s="37" t="s">
        <v>724</v>
      </c>
      <c r="I6" s="37">
        <v>38</v>
      </c>
      <c r="J6" s="3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33" customHeight="1" x14ac:dyDescent="0.3">
      <c r="A7" s="30"/>
      <c r="B7" s="180" t="s">
        <v>734</v>
      </c>
      <c r="C7" s="181"/>
      <c r="D7" s="34">
        <v>18</v>
      </c>
      <c r="E7" s="35"/>
      <c r="F7" s="36"/>
      <c r="G7" s="36"/>
      <c r="H7" s="37" t="s">
        <v>725</v>
      </c>
      <c r="I7" s="37">
        <v>68</v>
      </c>
      <c r="J7" s="38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48" customHeight="1" x14ac:dyDescent="0.3">
      <c r="A8" s="30"/>
      <c r="B8" s="180" t="s">
        <v>735</v>
      </c>
      <c r="C8" s="181"/>
      <c r="D8" s="34">
        <v>11.1</v>
      </c>
      <c r="E8" s="39"/>
      <c r="F8" s="36"/>
      <c r="G8" s="36"/>
      <c r="H8" s="37" t="s">
        <v>726</v>
      </c>
      <c r="I8" s="37">
        <v>92</v>
      </c>
      <c r="J8" s="3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30" customHeight="1" x14ac:dyDescent="0.3">
      <c r="A9" s="30"/>
      <c r="B9" s="183" t="s">
        <v>736</v>
      </c>
      <c r="C9" s="184"/>
      <c r="D9" s="40">
        <f>(I6+I7)/D5</f>
        <v>0.53266331658291455</v>
      </c>
      <c r="E9" s="39"/>
      <c r="F9" s="36"/>
      <c r="G9" s="36"/>
      <c r="H9" s="37" t="s">
        <v>727</v>
      </c>
      <c r="I9" s="37">
        <v>1</v>
      </c>
      <c r="J9" s="3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.75" x14ac:dyDescent="0.25">
      <c r="A10" s="30"/>
      <c r="B10" s="179" t="s">
        <v>737</v>
      </c>
      <c r="C10" s="179"/>
      <c r="D10" s="41">
        <f>(I6+I7+I8)/D5</f>
        <v>0.99497487437185927</v>
      </c>
      <c r="E10" s="39"/>
      <c r="F10" s="42"/>
      <c r="G10" s="42"/>
      <c r="H10" s="39"/>
      <c r="I10" s="39"/>
      <c r="J10" s="3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x14ac:dyDescent="0.25">
      <c r="A13" s="30"/>
      <c r="B13" s="43" t="s">
        <v>738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60" customHeight="1" x14ac:dyDescent="0.25">
      <c r="A15" s="165" t="s">
        <v>739</v>
      </c>
      <c r="B15" s="165"/>
      <c r="C15" s="44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>
        <v>9</v>
      </c>
      <c r="L15" s="127">
        <v>10</v>
      </c>
      <c r="M15" s="172"/>
      <c r="N15" s="128"/>
      <c r="O15" s="156">
        <v>11</v>
      </c>
      <c r="P15" s="156"/>
      <c r="Q15" s="127">
        <v>12</v>
      </c>
      <c r="R15" s="128"/>
      <c r="S15" s="127">
        <v>13</v>
      </c>
      <c r="T15" s="128"/>
      <c r="U15" s="127">
        <v>14</v>
      </c>
      <c r="V15" s="128"/>
      <c r="W15" s="127">
        <v>15</v>
      </c>
      <c r="X15" s="128"/>
      <c r="Y15" s="30"/>
    </row>
    <row r="16" spans="1:25" ht="45" customHeight="1" x14ac:dyDescent="0.25">
      <c r="A16" s="132" t="s">
        <v>740</v>
      </c>
      <c r="B16" s="132"/>
      <c r="C16" s="45">
        <f>COUNTIF(Протокол!AA8:AA36,"+")</f>
        <v>16</v>
      </c>
      <c r="D16" s="45">
        <f>COUNTIF(Протокол!AB8:AB36,"+")</f>
        <v>28</v>
      </c>
      <c r="E16" s="45">
        <f>COUNTIF(Протокол!AC8:AC36,"+")</f>
        <v>16</v>
      </c>
      <c r="F16" s="45">
        <f>COUNTIF(Протокол!AD8:AD36,"+")</f>
        <v>19</v>
      </c>
      <c r="G16" s="45">
        <f>COUNTIF(Протокол!AE8:AE36,"+")</f>
        <v>21</v>
      </c>
      <c r="H16" s="45">
        <f>COUNTIF(Протокол!AF8:AF36,"+")</f>
        <v>5</v>
      </c>
      <c r="I16" s="45">
        <f>COUNTIF(Протокол!AG8:AG36,"+")</f>
        <v>25</v>
      </c>
      <c r="J16" s="45">
        <f>COUNTIF(Протокол!AH8:AH36,"+")</f>
        <v>8</v>
      </c>
      <c r="K16" s="45">
        <f>COUNTIF(Протокол!AI8:AI36,"+")</f>
        <v>22</v>
      </c>
      <c r="L16" s="176">
        <v>10</v>
      </c>
      <c r="M16" s="177"/>
      <c r="N16" s="178"/>
      <c r="O16" s="176">
        <v>9</v>
      </c>
      <c r="P16" s="178"/>
      <c r="Q16" s="176">
        <v>5</v>
      </c>
      <c r="R16" s="178"/>
      <c r="S16" s="173">
        <v>21</v>
      </c>
      <c r="T16" s="174"/>
      <c r="U16" s="173">
        <v>8</v>
      </c>
      <c r="V16" s="174"/>
      <c r="W16" s="173">
        <v>19</v>
      </c>
      <c r="X16" s="174"/>
      <c r="Y16" s="30"/>
    </row>
    <row r="17" spans="1:29" ht="45" customHeight="1" x14ac:dyDescent="0.25">
      <c r="A17" s="132" t="s">
        <v>741</v>
      </c>
      <c r="B17" s="132"/>
      <c r="C17" s="45">
        <f>COUNTIF(Протокол!AA37:AA96,"+")</f>
        <v>50</v>
      </c>
      <c r="D17" s="45">
        <f>COUNTIF(Протокол!AB37:AB96,"+")</f>
        <v>53</v>
      </c>
      <c r="E17" s="45">
        <f>COUNTIF(Протокол!AC37:AC96,"+")</f>
        <v>34</v>
      </c>
      <c r="F17" s="45">
        <f>COUNTIF(Протокол!AD37:AD96,"+")</f>
        <v>48</v>
      </c>
      <c r="G17" s="45">
        <f>COUNTIF(Протокол!AE37:AE96,"+")</f>
        <v>53</v>
      </c>
      <c r="H17" s="45">
        <f>COUNTIF(Протокол!AF37:AF96,"+")</f>
        <v>25</v>
      </c>
      <c r="I17" s="45">
        <f>COUNTIF(Протокол!AG37:AG96,"+")</f>
        <v>55</v>
      </c>
      <c r="J17" s="45">
        <f>COUNTIF(Протокол!AH37:AH96,"+")</f>
        <v>29</v>
      </c>
      <c r="K17" s="45">
        <f>COUNTIF(Протокол!AI37:AI96,"+")</f>
        <v>43</v>
      </c>
      <c r="L17" s="176">
        <v>43</v>
      </c>
      <c r="M17" s="177"/>
      <c r="N17" s="178"/>
      <c r="O17" s="136">
        <v>50</v>
      </c>
      <c r="P17" s="136"/>
      <c r="Q17" s="176">
        <v>31</v>
      </c>
      <c r="R17" s="178"/>
      <c r="S17" s="176">
        <v>54</v>
      </c>
      <c r="T17" s="178"/>
      <c r="U17" s="176">
        <v>50</v>
      </c>
      <c r="V17" s="178"/>
      <c r="W17" s="176">
        <v>36</v>
      </c>
      <c r="X17" s="178"/>
      <c r="Y17" s="30"/>
    </row>
    <row r="18" spans="1:29" ht="45" customHeight="1" x14ac:dyDescent="0.25">
      <c r="A18" s="132" t="s">
        <v>781</v>
      </c>
      <c r="B18" s="132"/>
      <c r="C18" s="45">
        <f>COUNTIF(Протокол!AA97:AA120,"+")</f>
        <v>18</v>
      </c>
      <c r="D18" s="45">
        <f>COUNTIF(Протокол!AB97:AB120,"+")</f>
        <v>20</v>
      </c>
      <c r="E18" s="45">
        <f>COUNTIF(Протокол!AC97:AC120,"+")</f>
        <v>9</v>
      </c>
      <c r="F18" s="45">
        <f>COUNTIF(Протокол!AD97:AD120,"+")</f>
        <v>7</v>
      </c>
      <c r="G18" s="45">
        <f>COUNTIF(Протокол!AE97:AE120,"+")</f>
        <v>20</v>
      </c>
      <c r="H18" s="45">
        <f>COUNTIF(Протокол!AF97:AF120,"+")</f>
        <v>9</v>
      </c>
      <c r="I18" s="45">
        <f>COUNTIF(Протокол!AG97:AG120,"+")</f>
        <v>21</v>
      </c>
      <c r="J18" s="45">
        <f>COUNTIF(Протокол!AH97:AH120,"+")</f>
        <v>5</v>
      </c>
      <c r="K18" s="45">
        <f>COUNTIF(Протокол!AI97:AI120,"+")</f>
        <v>8</v>
      </c>
      <c r="L18" s="176">
        <f>COUNTIF(Протокол!AJ97:AJ120,"+")</f>
        <v>9</v>
      </c>
      <c r="M18" s="177"/>
      <c r="N18" s="178"/>
      <c r="O18" s="136">
        <v>12</v>
      </c>
      <c r="P18" s="136"/>
      <c r="Q18" s="176">
        <v>12</v>
      </c>
      <c r="R18" s="178"/>
      <c r="S18" s="176">
        <v>22</v>
      </c>
      <c r="T18" s="178"/>
      <c r="U18" s="176">
        <v>7</v>
      </c>
      <c r="V18" s="178"/>
      <c r="W18" s="176">
        <v>4</v>
      </c>
      <c r="X18" s="178"/>
      <c r="Y18" s="30"/>
    </row>
    <row r="19" spans="1:29" ht="45" customHeight="1" x14ac:dyDescent="0.25">
      <c r="A19" s="132" t="s">
        <v>775</v>
      </c>
      <c r="B19" s="132"/>
      <c r="C19" s="45">
        <f>COUNTIF(Протокол!AA121:AA140,"+")</f>
        <v>16</v>
      </c>
      <c r="D19" s="45">
        <f>COUNTIF(Протокол!AB121:AB140,"+")</f>
        <v>19</v>
      </c>
      <c r="E19" s="45">
        <f>COUNTIF(Протокол!AC121:AC140,"+")</f>
        <v>15</v>
      </c>
      <c r="F19" s="45">
        <f>COUNTIF(Протокол!AD121:AD140,"+")</f>
        <v>11</v>
      </c>
      <c r="G19" s="45">
        <f>COUNTIF(Протокол!AE121:AE140,"+")</f>
        <v>18</v>
      </c>
      <c r="H19" s="45">
        <f>COUNTIF(Протокол!AF121:AF140,"+")</f>
        <v>7</v>
      </c>
      <c r="I19" s="45">
        <f>COUNTIF(Протокол!AG121:AG140,"+")</f>
        <v>18</v>
      </c>
      <c r="J19" s="45">
        <f>COUNTIF(Протокол!AH121:AH140,"+")</f>
        <v>10</v>
      </c>
      <c r="K19" s="45">
        <f>COUNTIF(Протокол!AI121:AI140,"+")</f>
        <v>13</v>
      </c>
      <c r="L19" s="176">
        <v>15</v>
      </c>
      <c r="M19" s="177"/>
      <c r="N19" s="178"/>
      <c r="O19" s="136">
        <v>19</v>
      </c>
      <c r="P19" s="136"/>
      <c r="Q19" s="136">
        <v>11</v>
      </c>
      <c r="R19" s="136"/>
      <c r="S19" s="136">
        <v>20</v>
      </c>
      <c r="T19" s="136"/>
      <c r="U19" s="136">
        <v>20</v>
      </c>
      <c r="V19" s="136"/>
      <c r="W19" s="136">
        <v>16</v>
      </c>
      <c r="X19" s="136"/>
      <c r="Y19" s="30"/>
    </row>
    <row r="20" spans="1:29" ht="45" customHeight="1" x14ac:dyDescent="0.25">
      <c r="A20" s="132" t="s">
        <v>743</v>
      </c>
      <c r="B20" s="132"/>
      <c r="C20" s="45">
        <f>COUNTIF(Протокол!AA141:AA180,"+")</f>
        <v>37</v>
      </c>
      <c r="D20" s="45">
        <f>COUNTIF(Протокол!AB141:AB180,"+")</f>
        <v>34</v>
      </c>
      <c r="E20" s="45">
        <f>COUNTIF(Протокол!AC141:AC180,"+")</f>
        <v>22</v>
      </c>
      <c r="F20" s="45">
        <f>COUNTIF(Протокол!AD141:AD180,"+")</f>
        <v>25</v>
      </c>
      <c r="G20" s="45">
        <f>COUNTIF(Протокол!AE141:AE180,"+")</f>
        <v>31</v>
      </c>
      <c r="H20" s="45">
        <f>COUNTIF(Протокол!AF141:AF180,"+")</f>
        <v>14</v>
      </c>
      <c r="I20" s="45">
        <f>COUNTIF(Протокол!AG141:AG180,"+")</f>
        <v>39</v>
      </c>
      <c r="J20" s="45">
        <f>COUNTIF(Протокол!AH141:AH180,"+")</f>
        <v>22</v>
      </c>
      <c r="K20" s="45">
        <f>COUNTIF(Протокол!AI141:AI180,"+")</f>
        <v>25</v>
      </c>
      <c r="L20" s="176">
        <f>COUNTIF(Протокол!AJ141:AJ180,"+")</f>
        <v>22</v>
      </c>
      <c r="M20" s="177"/>
      <c r="N20" s="178"/>
      <c r="O20" s="136">
        <v>31</v>
      </c>
      <c r="P20" s="136"/>
      <c r="Q20" s="176">
        <v>20</v>
      </c>
      <c r="R20" s="178"/>
      <c r="S20" s="176">
        <v>25</v>
      </c>
      <c r="T20" s="178"/>
      <c r="U20" s="176">
        <v>20</v>
      </c>
      <c r="V20" s="178"/>
      <c r="W20" s="176">
        <v>22</v>
      </c>
      <c r="X20" s="178"/>
      <c r="Y20" s="30"/>
    </row>
    <row r="21" spans="1:29" ht="44.25" customHeight="1" x14ac:dyDescent="0.25">
      <c r="A21" s="132" t="s">
        <v>744</v>
      </c>
      <c r="B21" s="132"/>
      <c r="C21" s="37">
        <f>COUNTIF(Протокол!AA181:AA186,"+")</f>
        <v>6</v>
      </c>
      <c r="D21" s="37">
        <f>COUNTIF(Протокол!AB181:AB186,"+")</f>
        <v>6</v>
      </c>
      <c r="E21" s="37">
        <f>COUNTIF(Протокол!AC181:AC186,"+")</f>
        <v>2</v>
      </c>
      <c r="F21" s="37">
        <f>COUNTIF(Протокол!AD181:AD186,"+")</f>
        <v>2</v>
      </c>
      <c r="G21" s="37">
        <f>COUNTIF(Протокол!AE181:AE186,"+")</f>
        <v>3</v>
      </c>
      <c r="H21" s="37">
        <f>COUNTIF(Протокол!AF181:AF186,"+")</f>
        <v>1</v>
      </c>
      <c r="I21" s="37">
        <f>COUNTIF(Протокол!AG181:AG186,"+")</f>
        <v>6</v>
      </c>
      <c r="J21" s="37">
        <f>COUNTIF(Протокол!AH181:AH186,"+")</f>
        <v>1</v>
      </c>
      <c r="K21" s="37">
        <f>COUNTIF(Протокол!AI181:AI186,"+")</f>
        <v>3</v>
      </c>
      <c r="L21" s="173">
        <v>2</v>
      </c>
      <c r="M21" s="175"/>
      <c r="N21" s="174"/>
      <c r="O21" s="133">
        <v>5</v>
      </c>
      <c r="P21" s="133"/>
      <c r="Q21" s="173">
        <v>2</v>
      </c>
      <c r="R21" s="174"/>
      <c r="S21" s="173">
        <v>6</v>
      </c>
      <c r="T21" s="174"/>
      <c r="U21" s="173">
        <v>4</v>
      </c>
      <c r="V21" s="174"/>
      <c r="W21" s="173">
        <v>0</v>
      </c>
      <c r="X21" s="174"/>
      <c r="Y21" s="30"/>
    </row>
    <row r="22" spans="1:29" ht="44.25" customHeight="1" x14ac:dyDescent="0.25">
      <c r="A22" s="148" t="s">
        <v>745</v>
      </c>
      <c r="B22" s="149"/>
      <c r="C22" s="37">
        <f>COUNTIF(Протокол!AA187:AA191,"+")</f>
        <v>5</v>
      </c>
      <c r="D22" s="37">
        <f>COUNTIF(Протокол!AB187:AB191,"+")</f>
        <v>4</v>
      </c>
      <c r="E22" s="37">
        <f>COUNTIF(Протокол!AC187:AC191,"+")</f>
        <v>2</v>
      </c>
      <c r="F22" s="37">
        <f>COUNTIF(Протокол!AD187:AD191,"+")</f>
        <v>4</v>
      </c>
      <c r="G22" s="37">
        <f>COUNTIF(Протокол!AE187:AE191,"+")</f>
        <v>5</v>
      </c>
      <c r="H22" s="37">
        <f>COUNTIF(Протокол!AF187:AF191,"+")</f>
        <v>3</v>
      </c>
      <c r="I22" s="37">
        <f>COUNTIF(Протокол!AG187:AG191,"+")</f>
        <v>5</v>
      </c>
      <c r="J22" s="37">
        <f>COUNTIF(Протокол!AH187:AH191,"+")</f>
        <v>2</v>
      </c>
      <c r="K22" s="37">
        <f>COUNTIF(Протокол!AI187:AI191,"+")</f>
        <v>5</v>
      </c>
      <c r="L22" s="173">
        <v>3</v>
      </c>
      <c r="M22" s="175"/>
      <c r="N22" s="174"/>
      <c r="O22" s="173">
        <v>3</v>
      </c>
      <c r="P22" s="174"/>
      <c r="Q22" s="173">
        <v>3</v>
      </c>
      <c r="R22" s="174"/>
      <c r="S22" s="173">
        <v>4</v>
      </c>
      <c r="T22" s="174"/>
      <c r="U22" s="173">
        <v>4</v>
      </c>
      <c r="V22" s="174"/>
      <c r="W22" s="173">
        <v>3</v>
      </c>
      <c r="X22" s="174"/>
      <c r="Y22" s="30"/>
    </row>
    <row r="23" spans="1:29" ht="44.25" customHeight="1" x14ac:dyDescent="0.25">
      <c r="A23" s="148" t="s">
        <v>746</v>
      </c>
      <c r="B23" s="149"/>
      <c r="C23" s="37">
        <f>COUNTIF(Протокол!AA192:AA193,"+")</f>
        <v>2</v>
      </c>
      <c r="D23" s="37">
        <f>COUNTIF(Протокол!AB192:AB193,"+")</f>
        <v>2</v>
      </c>
      <c r="E23" s="37">
        <f>COUNTIF(Протокол!AC192:AC193,"+")</f>
        <v>2</v>
      </c>
      <c r="F23" s="37">
        <f>COUNTIF(Протокол!AD192:AD193,"+")</f>
        <v>1</v>
      </c>
      <c r="G23" s="37">
        <f>COUNTIF(Протокол!AE192:AE193,"+")</f>
        <v>1</v>
      </c>
      <c r="H23" s="37">
        <f>COUNTIF(Протокол!AF192:AF193,"+")</f>
        <v>0</v>
      </c>
      <c r="I23" s="37">
        <f>COUNTIF(Протокол!AG192:AG193,"+")</f>
        <v>2</v>
      </c>
      <c r="J23" s="37">
        <f>COUNTIF(Протокол!AH192:AH193,"+")</f>
        <v>1</v>
      </c>
      <c r="K23" s="37">
        <f>COUNTIF(Протокол!AI192:AI193,"+")</f>
        <v>1</v>
      </c>
      <c r="L23" s="173">
        <v>1</v>
      </c>
      <c r="M23" s="175"/>
      <c r="N23" s="174"/>
      <c r="O23" s="173">
        <v>1</v>
      </c>
      <c r="P23" s="174"/>
      <c r="Q23" s="173">
        <v>1</v>
      </c>
      <c r="R23" s="174"/>
      <c r="S23" s="173">
        <v>1</v>
      </c>
      <c r="T23" s="174"/>
      <c r="U23" s="173">
        <v>1</v>
      </c>
      <c r="V23" s="174"/>
      <c r="W23" s="173">
        <v>1</v>
      </c>
      <c r="X23" s="174"/>
      <c r="Y23" s="30"/>
    </row>
    <row r="24" spans="1:29" ht="44.25" customHeight="1" x14ac:dyDescent="0.25">
      <c r="A24" s="148" t="s">
        <v>747</v>
      </c>
      <c r="B24" s="149"/>
      <c r="C24" s="37">
        <f>COUNTIF(Протокол!AA194:AA195,"+")</f>
        <v>2</v>
      </c>
      <c r="D24" s="37">
        <f>COUNTIF(Протокол!AB194:AB195,"+")</f>
        <v>2</v>
      </c>
      <c r="E24" s="37">
        <f>COUNTIF(Протокол!AC194:AC195,"+")</f>
        <v>0</v>
      </c>
      <c r="F24" s="37">
        <f>COUNTIF(Протокол!AD194:AD195,"+")</f>
        <v>1</v>
      </c>
      <c r="G24" s="37">
        <f>COUNTIF(Протокол!AE194:AE195,"+")</f>
        <v>2</v>
      </c>
      <c r="H24" s="37">
        <f>COUNTIF(Протокол!AF194:AF195,"+")</f>
        <v>1</v>
      </c>
      <c r="I24" s="37">
        <f>COUNTIF(Протокол!AG194:AG195,"+")</f>
        <v>2</v>
      </c>
      <c r="J24" s="37">
        <f>COUNTIF(Протокол!AH194:AH195,"+")</f>
        <v>0</v>
      </c>
      <c r="K24" s="37">
        <f>COUNTIF(Протокол!AI194:AI195,"+")</f>
        <v>2</v>
      </c>
      <c r="L24" s="173">
        <f>COUNTIF(Протокол!AJ194:AJ195,"+")</f>
        <v>0</v>
      </c>
      <c r="M24" s="175"/>
      <c r="N24" s="174"/>
      <c r="O24" s="173">
        <v>0</v>
      </c>
      <c r="P24" s="174"/>
      <c r="Q24" s="173">
        <v>0</v>
      </c>
      <c r="R24" s="174"/>
      <c r="S24" s="173">
        <v>1</v>
      </c>
      <c r="T24" s="174"/>
      <c r="U24" s="173">
        <v>0</v>
      </c>
      <c r="V24" s="174"/>
      <c r="W24" s="173">
        <v>0</v>
      </c>
      <c r="X24" s="174"/>
      <c r="Y24" s="30"/>
    </row>
    <row r="25" spans="1:29" ht="44.25" customHeight="1" x14ac:dyDescent="0.25">
      <c r="A25" s="148" t="s">
        <v>748</v>
      </c>
      <c r="B25" s="149"/>
      <c r="C25" s="37">
        <f>COUNTIF(Протокол!AA196,"+")</f>
        <v>1</v>
      </c>
      <c r="D25" s="37">
        <f>COUNTIF(Протокол!AB196,"+")</f>
        <v>0</v>
      </c>
      <c r="E25" s="37">
        <f>COUNTIF(Протокол!AC196,"+")</f>
        <v>0</v>
      </c>
      <c r="F25" s="37">
        <f>COUNTIF(Протокол!AD196,"+")</f>
        <v>1</v>
      </c>
      <c r="G25" s="37">
        <f>COUNTIF(Протокол!AE196,"+")</f>
        <v>1</v>
      </c>
      <c r="H25" s="37">
        <f>COUNTIF(Протокол!AF196,"+")</f>
        <v>1</v>
      </c>
      <c r="I25" s="37">
        <f>COUNTIF(Протокол!AG196,"+")</f>
        <v>1</v>
      </c>
      <c r="J25" s="37">
        <f>COUNTIF(Протокол!AH196,"+")</f>
        <v>0</v>
      </c>
      <c r="K25" s="37">
        <f>COUNTIF(Протокол!AI196,"+")</f>
        <v>1</v>
      </c>
      <c r="L25" s="173">
        <v>1</v>
      </c>
      <c r="M25" s="175"/>
      <c r="N25" s="174"/>
      <c r="O25" s="173">
        <v>0</v>
      </c>
      <c r="P25" s="174"/>
      <c r="Q25" s="173">
        <v>0</v>
      </c>
      <c r="R25" s="174"/>
      <c r="S25" s="173">
        <v>1</v>
      </c>
      <c r="T25" s="174"/>
      <c r="U25" s="173">
        <v>1</v>
      </c>
      <c r="V25" s="174"/>
      <c r="W25" s="173">
        <v>0</v>
      </c>
      <c r="X25" s="174"/>
      <c r="Y25" s="30"/>
    </row>
    <row r="26" spans="1:29" ht="44.25" customHeight="1" x14ac:dyDescent="0.25">
      <c r="A26" s="148" t="s">
        <v>749</v>
      </c>
      <c r="B26" s="149"/>
      <c r="C26" s="37">
        <f>COUNTIF(Протокол!AA197:AA206,"+")</f>
        <v>8</v>
      </c>
      <c r="D26" s="37">
        <f>COUNTIF(Протокол!AB197:AB206,"+")</f>
        <v>8</v>
      </c>
      <c r="E26" s="37">
        <f>COUNTIF(Протокол!AC197:AC206,"+")</f>
        <v>4</v>
      </c>
      <c r="F26" s="37">
        <f>COUNTIF(Протокол!AD197:AD206,"+")</f>
        <v>7</v>
      </c>
      <c r="G26" s="37">
        <f>COUNTIF(Протокол!AE197:AE206,"+")</f>
        <v>9</v>
      </c>
      <c r="H26" s="37">
        <f>COUNTIF(Протокол!AF197:AF206,"+")</f>
        <v>4</v>
      </c>
      <c r="I26" s="37">
        <f>COUNTIF(Протокол!AG197:AG206,"+")</f>
        <v>10</v>
      </c>
      <c r="J26" s="37">
        <f>COUNTIF(Протокол!AH197:AH206,"+")</f>
        <v>4</v>
      </c>
      <c r="K26" s="37">
        <f>COUNTIF(Протокол!AI197:AI206,"+")</f>
        <v>4</v>
      </c>
      <c r="L26" s="173">
        <v>4</v>
      </c>
      <c r="M26" s="175"/>
      <c r="N26" s="174"/>
      <c r="O26" s="173">
        <v>5</v>
      </c>
      <c r="P26" s="174"/>
      <c r="Q26" s="173">
        <v>2</v>
      </c>
      <c r="R26" s="174"/>
      <c r="S26" s="173">
        <v>7</v>
      </c>
      <c r="T26" s="174"/>
      <c r="U26" s="173">
        <v>1</v>
      </c>
      <c r="V26" s="174"/>
      <c r="W26" s="173">
        <v>0</v>
      </c>
      <c r="X26" s="174"/>
      <c r="Y26" s="30"/>
    </row>
    <row r="27" spans="1:29" ht="36" customHeight="1" x14ac:dyDescent="0.25">
      <c r="A27" s="154" t="s">
        <v>750</v>
      </c>
      <c r="B27" s="154"/>
      <c r="C27" s="44">
        <f t="shared" ref="C27:L27" si="0">SUM(C16:C26)</f>
        <v>161</v>
      </c>
      <c r="D27" s="44">
        <f t="shared" si="0"/>
        <v>176</v>
      </c>
      <c r="E27" s="44">
        <f t="shared" si="0"/>
        <v>106</v>
      </c>
      <c r="F27" s="44">
        <f t="shared" si="0"/>
        <v>126</v>
      </c>
      <c r="G27" s="44">
        <f t="shared" si="0"/>
        <v>164</v>
      </c>
      <c r="H27" s="44">
        <f t="shared" si="0"/>
        <v>70</v>
      </c>
      <c r="I27" s="44">
        <f t="shared" si="0"/>
        <v>184</v>
      </c>
      <c r="J27" s="44">
        <f t="shared" si="0"/>
        <v>82</v>
      </c>
      <c r="K27" s="44">
        <f t="shared" si="0"/>
        <v>127</v>
      </c>
      <c r="L27" s="127">
        <f t="shared" si="0"/>
        <v>110</v>
      </c>
      <c r="M27" s="172"/>
      <c r="N27" s="128"/>
      <c r="O27" s="156">
        <f>SUM(O16:O26)</f>
        <v>135</v>
      </c>
      <c r="P27" s="156"/>
      <c r="Q27" s="127">
        <f>SUM(Q16:Q26)</f>
        <v>87</v>
      </c>
      <c r="R27" s="128"/>
      <c r="S27" s="127">
        <f>SUM(S16:S26)</f>
        <v>162</v>
      </c>
      <c r="T27" s="128"/>
      <c r="U27" s="127">
        <f>SUM(U16:U26)</f>
        <v>116</v>
      </c>
      <c r="V27" s="128"/>
      <c r="W27" s="127">
        <f>SUM(W16:W26)</f>
        <v>101</v>
      </c>
      <c r="X27" s="128"/>
      <c r="Y27" s="30"/>
    </row>
    <row r="28" spans="1:29" ht="18.75" x14ac:dyDescent="0.3">
      <c r="A28" s="162"/>
      <c r="B28" s="162"/>
      <c r="C28" s="46">
        <f>C27/$D$5</f>
        <v>0.80904522613065322</v>
      </c>
      <c r="D28" s="46">
        <f t="shared" ref="D28:L28" si="1">D27/$D$5</f>
        <v>0.88442211055276387</v>
      </c>
      <c r="E28" s="47">
        <f t="shared" si="1"/>
        <v>0.53266331658291455</v>
      </c>
      <c r="F28" s="46">
        <f t="shared" si="1"/>
        <v>0.63316582914572861</v>
      </c>
      <c r="G28" s="46">
        <f t="shared" si="1"/>
        <v>0.82412060301507539</v>
      </c>
      <c r="H28" s="48">
        <f t="shared" si="1"/>
        <v>0.35175879396984927</v>
      </c>
      <c r="I28" s="46">
        <f t="shared" si="1"/>
        <v>0.92462311557788945</v>
      </c>
      <c r="J28" s="47">
        <f t="shared" si="1"/>
        <v>0.4120603015075377</v>
      </c>
      <c r="K28" s="47">
        <f t="shared" si="1"/>
        <v>0.63819095477386933</v>
      </c>
      <c r="L28" s="166">
        <f t="shared" si="1"/>
        <v>0.55276381909547734</v>
      </c>
      <c r="M28" s="167"/>
      <c r="N28" s="168"/>
      <c r="O28" s="169">
        <f>O27/$D$5</f>
        <v>0.67839195979899503</v>
      </c>
      <c r="P28" s="169"/>
      <c r="Q28" s="170">
        <f>Q27/$D$5</f>
        <v>0.43718592964824121</v>
      </c>
      <c r="R28" s="171"/>
      <c r="S28" s="166">
        <f>S27/$D$5</f>
        <v>0.81407035175879394</v>
      </c>
      <c r="T28" s="168"/>
      <c r="U28" s="170">
        <f>U27/$D$5</f>
        <v>0.58291457286432158</v>
      </c>
      <c r="V28" s="171"/>
      <c r="W28" s="166">
        <f>W27/$D$5</f>
        <v>0.50753768844221103</v>
      </c>
      <c r="X28" s="168"/>
      <c r="Y28" s="30"/>
    </row>
    <row r="29" spans="1:29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9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AC31" s="49"/>
    </row>
    <row r="32" spans="1:29" ht="15" customHeight="1" x14ac:dyDescent="0.25">
      <c r="A32" s="30"/>
      <c r="B32" s="50" t="s">
        <v>751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6" ht="15" customHeight="1" x14ac:dyDescent="0.25">
      <c r="A33" s="30"/>
      <c r="B33" s="5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6" ht="18.75" customHeight="1" x14ac:dyDescent="0.25">
      <c r="A34" s="162"/>
      <c r="B34" s="162"/>
      <c r="C34" s="163" t="s">
        <v>752</v>
      </c>
      <c r="D34" s="163" t="s">
        <v>753</v>
      </c>
      <c r="E34" s="163" t="s">
        <v>754</v>
      </c>
      <c r="F34" s="163" t="s">
        <v>755</v>
      </c>
      <c r="G34" s="165" t="s">
        <v>756</v>
      </c>
      <c r="H34" s="165"/>
      <c r="I34" s="165"/>
      <c r="J34" s="165"/>
      <c r="K34" s="165"/>
      <c r="L34" s="165"/>
      <c r="M34" s="165"/>
      <c r="N34" s="156" t="s">
        <v>757</v>
      </c>
      <c r="O34" s="156"/>
      <c r="P34" s="156"/>
      <c r="Q34" s="156"/>
      <c r="R34" s="156"/>
      <c r="S34" s="156"/>
      <c r="T34" s="156"/>
      <c r="U34" s="156"/>
      <c r="V34" s="163" t="s">
        <v>758</v>
      </c>
      <c r="W34" s="163"/>
      <c r="X34" s="163" t="s">
        <v>759</v>
      </c>
      <c r="Y34" s="163"/>
      <c r="Z34" s="164" t="s">
        <v>760</v>
      </c>
    </row>
    <row r="35" spans="1:26" ht="44.25" customHeight="1" x14ac:dyDescent="0.3">
      <c r="A35" s="162"/>
      <c r="B35" s="162"/>
      <c r="C35" s="163"/>
      <c r="D35" s="163"/>
      <c r="E35" s="163"/>
      <c r="F35" s="163"/>
      <c r="G35" s="162" t="s">
        <v>761</v>
      </c>
      <c r="H35" s="162"/>
      <c r="I35" s="162" t="s">
        <v>762</v>
      </c>
      <c r="J35" s="162"/>
      <c r="K35" s="162" t="s">
        <v>763</v>
      </c>
      <c r="L35" s="162"/>
      <c r="M35" s="162"/>
      <c r="N35" s="156"/>
      <c r="O35" s="156"/>
      <c r="P35" s="156"/>
      <c r="Q35" s="156"/>
      <c r="R35" s="156"/>
      <c r="S35" s="156"/>
      <c r="T35" s="156"/>
      <c r="U35" s="156"/>
      <c r="V35" s="163"/>
      <c r="W35" s="163"/>
      <c r="X35" s="163"/>
      <c r="Y35" s="163"/>
      <c r="Z35" s="164"/>
    </row>
    <row r="36" spans="1:26" ht="56.25" customHeight="1" x14ac:dyDescent="0.25">
      <c r="A36" s="162"/>
      <c r="B36" s="162"/>
      <c r="C36" s="163"/>
      <c r="D36" s="163"/>
      <c r="E36" s="163"/>
      <c r="F36" s="163"/>
      <c r="G36" s="51" t="s">
        <v>764</v>
      </c>
      <c r="H36" s="51" t="s">
        <v>765</v>
      </c>
      <c r="I36" s="51" t="s">
        <v>764</v>
      </c>
      <c r="J36" s="51" t="s">
        <v>765</v>
      </c>
      <c r="K36" s="51" t="s">
        <v>764</v>
      </c>
      <c r="L36" s="165" t="s">
        <v>765</v>
      </c>
      <c r="M36" s="165"/>
      <c r="N36" s="165" t="s">
        <v>724</v>
      </c>
      <c r="O36" s="165"/>
      <c r="P36" s="165" t="s">
        <v>725</v>
      </c>
      <c r="Q36" s="165"/>
      <c r="R36" s="165" t="s">
        <v>726</v>
      </c>
      <c r="S36" s="165"/>
      <c r="T36" s="165" t="s">
        <v>727</v>
      </c>
      <c r="U36" s="165"/>
      <c r="V36" s="163"/>
      <c r="W36" s="163"/>
      <c r="X36" s="163"/>
      <c r="Y36" s="163"/>
      <c r="Z36" s="164"/>
    </row>
    <row r="37" spans="1:26" ht="56.25" customHeight="1" x14ac:dyDescent="0.25">
      <c r="A37" s="132" t="s">
        <v>740</v>
      </c>
      <c r="B37" s="132"/>
      <c r="C37" s="45">
        <v>29</v>
      </c>
      <c r="D37" s="37">
        <v>4</v>
      </c>
      <c r="E37" s="37">
        <v>15</v>
      </c>
      <c r="F37" s="52">
        <v>8.9</v>
      </c>
      <c r="G37" s="37">
        <v>21</v>
      </c>
      <c r="H37" s="53">
        <f t="shared" ref="H37:H44" si="2">G37/C37</f>
        <v>0.72413793103448276</v>
      </c>
      <c r="I37" s="37">
        <v>8</v>
      </c>
      <c r="J37" s="53">
        <f t="shared" ref="J37:J44" si="3">I37/C37</f>
        <v>0.27586206896551724</v>
      </c>
      <c r="K37" s="37">
        <v>19</v>
      </c>
      <c r="L37" s="161">
        <f>K37/C37</f>
        <v>0.65517241379310343</v>
      </c>
      <c r="M37" s="161"/>
      <c r="N37" s="133">
        <v>0</v>
      </c>
      <c r="O37" s="133"/>
      <c r="P37" s="133">
        <v>6</v>
      </c>
      <c r="Q37" s="133"/>
      <c r="R37" s="133">
        <v>23</v>
      </c>
      <c r="S37" s="133"/>
      <c r="T37" s="133">
        <v>0</v>
      </c>
      <c r="U37" s="133"/>
      <c r="V37" s="152">
        <f t="shared" ref="V37:V44" si="4">(N37+P37+R37)/C37</f>
        <v>1</v>
      </c>
      <c r="W37" s="153"/>
      <c r="X37" s="152">
        <f t="shared" ref="X37:X44" si="5">(N37+P37)/C37</f>
        <v>0.20689655172413793</v>
      </c>
      <c r="Y37" s="153"/>
      <c r="Z37" s="54">
        <f t="shared" ref="Z37:Z44" si="6">(N37*5+P37*4+R37*3+T37*2)/C37</f>
        <v>3.2068965517241379</v>
      </c>
    </row>
    <row r="38" spans="1:26" ht="42" customHeight="1" x14ac:dyDescent="0.25">
      <c r="A38" s="132" t="s">
        <v>741</v>
      </c>
      <c r="B38" s="132"/>
      <c r="C38" s="37">
        <v>60</v>
      </c>
      <c r="D38" s="37">
        <v>5</v>
      </c>
      <c r="E38" s="37">
        <v>18</v>
      </c>
      <c r="F38" s="55">
        <v>12.83</v>
      </c>
      <c r="G38" s="37">
        <v>54</v>
      </c>
      <c r="H38" s="56">
        <f t="shared" si="2"/>
        <v>0.9</v>
      </c>
      <c r="I38" s="37">
        <v>50</v>
      </c>
      <c r="J38" s="56">
        <f t="shared" si="3"/>
        <v>0.83333333333333337</v>
      </c>
      <c r="K38" s="37">
        <v>36</v>
      </c>
      <c r="L38" s="150">
        <f>K38/C38</f>
        <v>0.6</v>
      </c>
      <c r="M38" s="151"/>
      <c r="N38" s="133">
        <v>18</v>
      </c>
      <c r="O38" s="133"/>
      <c r="P38" s="133">
        <v>24</v>
      </c>
      <c r="Q38" s="133"/>
      <c r="R38" s="133">
        <v>18</v>
      </c>
      <c r="S38" s="133"/>
      <c r="T38" s="133">
        <v>0</v>
      </c>
      <c r="U38" s="133"/>
      <c r="V38" s="152">
        <f t="shared" si="4"/>
        <v>1</v>
      </c>
      <c r="W38" s="153"/>
      <c r="X38" s="152">
        <f t="shared" si="5"/>
        <v>0.7</v>
      </c>
      <c r="Y38" s="153"/>
      <c r="Z38" s="54">
        <f t="shared" si="6"/>
        <v>4</v>
      </c>
    </row>
    <row r="39" spans="1:26" ht="36.75" customHeight="1" x14ac:dyDescent="0.25">
      <c r="A39" s="132" t="s">
        <v>781</v>
      </c>
      <c r="B39" s="132"/>
      <c r="C39" s="37">
        <v>24</v>
      </c>
      <c r="D39" s="37">
        <v>4</v>
      </c>
      <c r="E39" s="37">
        <v>17</v>
      </c>
      <c r="F39" s="55">
        <v>8.4</v>
      </c>
      <c r="G39" s="37">
        <v>22</v>
      </c>
      <c r="H39" s="53">
        <f t="shared" si="2"/>
        <v>0.91666666666666663</v>
      </c>
      <c r="I39" s="37">
        <v>7</v>
      </c>
      <c r="J39" s="53">
        <f t="shared" si="3"/>
        <v>0.29166666666666669</v>
      </c>
      <c r="K39" s="37">
        <v>4</v>
      </c>
      <c r="L39" s="161">
        <f>K39/C39</f>
        <v>0.16666666666666666</v>
      </c>
      <c r="M39" s="161"/>
      <c r="N39" s="133">
        <v>2</v>
      </c>
      <c r="O39" s="133"/>
      <c r="P39" s="133">
        <v>4</v>
      </c>
      <c r="Q39" s="133"/>
      <c r="R39" s="133">
        <v>17</v>
      </c>
      <c r="S39" s="133"/>
      <c r="T39" s="133">
        <v>0</v>
      </c>
      <c r="U39" s="133"/>
      <c r="V39" s="152">
        <f t="shared" si="4"/>
        <v>0.95833333333333337</v>
      </c>
      <c r="W39" s="153"/>
      <c r="X39" s="152">
        <f t="shared" si="5"/>
        <v>0.25</v>
      </c>
      <c r="Y39" s="153"/>
      <c r="Z39" s="54">
        <f t="shared" si="6"/>
        <v>3.2083333333333335</v>
      </c>
    </row>
    <row r="40" spans="1:26" ht="42.75" customHeight="1" x14ac:dyDescent="0.25">
      <c r="A40" s="132" t="s">
        <v>775</v>
      </c>
      <c r="B40" s="132"/>
      <c r="C40" s="37">
        <v>20</v>
      </c>
      <c r="D40" s="37">
        <v>8</v>
      </c>
      <c r="E40" s="37">
        <v>18</v>
      </c>
      <c r="F40" s="55">
        <v>14.75</v>
      </c>
      <c r="G40" s="37">
        <v>20</v>
      </c>
      <c r="H40" s="53">
        <f t="shared" si="2"/>
        <v>1</v>
      </c>
      <c r="I40" s="37">
        <v>20</v>
      </c>
      <c r="J40" s="53">
        <f t="shared" si="3"/>
        <v>1</v>
      </c>
      <c r="K40" s="37">
        <v>16</v>
      </c>
      <c r="L40" s="150">
        <f>K40/C40</f>
        <v>0.8</v>
      </c>
      <c r="M40" s="151"/>
      <c r="N40" s="133">
        <v>10</v>
      </c>
      <c r="O40" s="133"/>
      <c r="P40" s="133">
        <v>8</v>
      </c>
      <c r="Q40" s="133"/>
      <c r="R40" s="133">
        <v>2</v>
      </c>
      <c r="S40" s="133"/>
      <c r="T40" s="133">
        <v>0</v>
      </c>
      <c r="U40" s="133"/>
      <c r="V40" s="152">
        <f t="shared" si="4"/>
        <v>1</v>
      </c>
      <c r="W40" s="153"/>
      <c r="X40" s="152">
        <f t="shared" si="5"/>
        <v>0.9</v>
      </c>
      <c r="Y40" s="153"/>
      <c r="Z40" s="54">
        <f t="shared" si="6"/>
        <v>4.4000000000000004</v>
      </c>
    </row>
    <row r="41" spans="1:26" ht="42.75" customHeight="1" x14ac:dyDescent="0.25">
      <c r="A41" s="132" t="s">
        <v>743</v>
      </c>
      <c r="B41" s="132"/>
      <c r="C41" s="37">
        <v>40</v>
      </c>
      <c r="D41" s="37">
        <v>3</v>
      </c>
      <c r="E41" s="37">
        <v>18</v>
      </c>
      <c r="F41" s="55">
        <v>11.23</v>
      </c>
      <c r="G41" s="37">
        <v>25</v>
      </c>
      <c r="H41" s="53">
        <f t="shared" si="2"/>
        <v>0.625</v>
      </c>
      <c r="I41" s="37">
        <v>20</v>
      </c>
      <c r="J41" s="53">
        <f t="shared" si="3"/>
        <v>0.5</v>
      </c>
      <c r="K41" s="37">
        <v>22</v>
      </c>
      <c r="L41" s="161">
        <f t="shared" ref="L41" si="7">K41/C41</f>
        <v>0.55000000000000004</v>
      </c>
      <c r="M41" s="161"/>
      <c r="N41" s="133">
        <v>7</v>
      </c>
      <c r="O41" s="133"/>
      <c r="P41" s="133">
        <v>17</v>
      </c>
      <c r="Q41" s="133"/>
      <c r="R41" s="133">
        <v>15</v>
      </c>
      <c r="S41" s="133"/>
      <c r="T41" s="133">
        <v>1</v>
      </c>
      <c r="U41" s="133"/>
      <c r="V41" s="152">
        <f t="shared" si="4"/>
        <v>0.97499999999999998</v>
      </c>
      <c r="W41" s="153"/>
      <c r="X41" s="152">
        <f t="shared" si="5"/>
        <v>0.6</v>
      </c>
      <c r="Y41" s="153"/>
      <c r="Z41" s="54">
        <f t="shared" si="6"/>
        <v>3.75</v>
      </c>
    </row>
    <row r="42" spans="1:26" ht="56.25" customHeight="1" x14ac:dyDescent="0.25">
      <c r="A42" s="132" t="s">
        <v>744</v>
      </c>
      <c r="B42" s="132"/>
      <c r="C42" s="45">
        <v>6</v>
      </c>
      <c r="D42" s="37">
        <v>3</v>
      </c>
      <c r="E42" s="37">
        <v>13</v>
      </c>
      <c r="F42" s="52">
        <v>8.6999999999999993</v>
      </c>
      <c r="G42" s="37">
        <v>6</v>
      </c>
      <c r="H42" s="53">
        <f t="shared" si="2"/>
        <v>1</v>
      </c>
      <c r="I42" s="37">
        <v>4</v>
      </c>
      <c r="J42" s="53">
        <f t="shared" si="3"/>
        <v>0.66666666666666663</v>
      </c>
      <c r="K42" s="37">
        <v>0</v>
      </c>
      <c r="L42" s="161">
        <f>K42/C42</f>
        <v>0</v>
      </c>
      <c r="M42" s="161"/>
      <c r="N42" s="133">
        <v>0</v>
      </c>
      <c r="O42" s="133"/>
      <c r="P42" s="133">
        <v>3</v>
      </c>
      <c r="Q42" s="133"/>
      <c r="R42" s="133">
        <v>3</v>
      </c>
      <c r="S42" s="133"/>
      <c r="T42" s="133">
        <v>0</v>
      </c>
      <c r="U42" s="133"/>
      <c r="V42" s="152">
        <f t="shared" si="4"/>
        <v>1</v>
      </c>
      <c r="W42" s="153"/>
      <c r="X42" s="152">
        <f t="shared" si="5"/>
        <v>0.5</v>
      </c>
      <c r="Y42" s="153"/>
      <c r="Z42" s="54">
        <f t="shared" si="6"/>
        <v>3.5</v>
      </c>
    </row>
    <row r="43" spans="1:26" ht="38.25" customHeight="1" x14ac:dyDescent="0.25">
      <c r="A43" s="148" t="s">
        <v>745</v>
      </c>
      <c r="B43" s="149"/>
      <c r="C43" s="37">
        <v>5</v>
      </c>
      <c r="D43" s="37">
        <v>7</v>
      </c>
      <c r="E43" s="37">
        <v>17</v>
      </c>
      <c r="F43" s="55">
        <v>12.4</v>
      </c>
      <c r="G43" s="37">
        <v>4</v>
      </c>
      <c r="H43" s="53">
        <f t="shared" si="2"/>
        <v>0.8</v>
      </c>
      <c r="I43" s="37">
        <v>4</v>
      </c>
      <c r="J43" s="53">
        <f t="shared" si="3"/>
        <v>0.8</v>
      </c>
      <c r="K43" s="37">
        <v>3</v>
      </c>
      <c r="L43" s="161">
        <f>K43/C43</f>
        <v>0.6</v>
      </c>
      <c r="M43" s="161"/>
      <c r="N43" s="133">
        <v>1</v>
      </c>
      <c r="O43" s="133"/>
      <c r="P43" s="133">
        <v>2</v>
      </c>
      <c r="Q43" s="133"/>
      <c r="R43" s="133">
        <v>2</v>
      </c>
      <c r="S43" s="133"/>
      <c r="T43" s="133">
        <v>0</v>
      </c>
      <c r="U43" s="133"/>
      <c r="V43" s="152">
        <f t="shared" si="4"/>
        <v>1</v>
      </c>
      <c r="W43" s="153"/>
      <c r="X43" s="152">
        <f t="shared" si="5"/>
        <v>0.6</v>
      </c>
      <c r="Y43" s="153"/>
      <c r="Z43" s="54">
        <f t="shared" si="6"/>
        <v>3.8</v>
      </c>
    </row>
    <row r="44" spans="1:26" ht="42.75" customHeight="1" x14ac:dyDescent="0.25">
      <c r="A44" s="148" t="s">
        <v>746</v>
      </c>
      <c r="B44" s="149"/>
      <c r="C44" s="37">
        <v>2</v>
      </c>
      <c r="D44" s="37">
        <v>8</v>
      </c>
      <c r="E44" s="37">
        <v>11</v>
      </c>
      <c r="F44" s="55">
        <v>9.5</v>
      </c>
      <c r="G44" s="37">
        <v>1</v>
      </c>
      <c r="H44" s="53">
        <f t="shared" si="2"/>
        <v>0.5</v>
      </c>
      <c r="I44" s="37">
        <v>1</v>
      </c>
      <c r="J44" s="53">
        <f t="shared" si="3"/>
        <v>0.5</v>
      </c>
      <c r="K44" s="37">
        <v>1</v>
      </c>
      <c r="L44" s="150">
        <f>K44/C44</f>
        <v>0.5</v>
      </c>
      <c r="M44" s="151"/>
      <c r="N44" s="133">
        <v>0</v>
      </c>
      <c r="O44" s="133"/>
      <c r="P44" s="133">
        <v>1</v>
      </c>
      <c r="Q44" s="133"/>
      <c r="R44" s="133">
        <v>1</v>
      </c>
      <c r="S44" s="133"/>
      <c r="T44" s="133">
        <v>0</v>
      </c>
      <c r="U44" s="133"/>
      <c r="V44" s="152">
        <f t="shared" si="4"/>
        <v>1</v>
      </c>
      <c r="W44" s="153"/>
      <c r="X44" s="152">
        <f t="shared" si="5"/>
        <v>0.5</v>
      </c>
      <c r="Y44" s="153"/>
      <c r="Z44" s="54">
        <f t="shared" si="6"/>
        <v>3.5</v>
      </c>
    </row>
    <row r="45" spans="1:26" ht="36.75" customHeight="1" x14ac:dyDescent="0.25">
      <c r="A45" s="148" t="s">
        <v>747</v>
      </c>
      <c r="B45" s="149"/>
      <c r="C45" s="37">
        <v>2</v>
      </c>
      <c r="D45" s="37">
        <v>6</v>
      </c>
      <c r="E45" s="37">
        <v>7</v>
      </c>
      <c r="F45" s="55">
        <v>6.5</v>
      </c>
      <c r="G45" s="37">
        <v>1</v>
      </c>
      <c r="H45" s="53">
        <f t="shared" ref="H45:H47" si="8">G45/C45</f>
        <v>0.5</v>
      </c>
      <c r="I45" s="37">
        <v>0</v>
      </c>
      <c r="J45" s="53">
        <f t="shared" ref="J45:J47" si="9">I45/C45</f>
        <v>0</v>
      </c>
      <c r="K45" s="37">
        <v>0</v>
      </c>
      <c r="L45" s="161">
        <f t="shared" ref="L45:L47" si="10">K45/C45</f>
        <v>0</v>
      </c>
      <c r="M45" s="161"/>
      <c r="N45" s="133">
        <v>0</v>
      </c>
      <c r="O45" s="133"/>
      <c r="P45" s="133">
        <v>0</v>
      </c>
      <c r="Q45" s="133"/>
      <c r="R45" s="133">
        <v>2</v>
      </c>
      <c r="S45" s="133"/>
      <c r="T45" s="133">
        <v>0</v>
      </c>
      <c r="U45" s="133"/>
      <c r="V45" s="152">
        <f t="shared" ref="V45:V47" si="11">(N45+P45+R45)/C45</f>
        <v>1</v>
      </c>
      <c r="W45" s="153"/>
      <c r="X45" s="152">
        <f t="shared" ref="X45:X47" si="12">(N45+P45)/C45</f>
        <v>0</v>
      </c>
      <c r="Y45" s="153"/>
      <c r="Z45" s="54">
        <f t="shared" ref="Z45:Z47" si="13">(N45*5+P45*4+R45*3+T45*2)/C45</f>
        <v>3</v>
      </c>
    </row>
    <row r="46" spans="1:26" ht="36.75" customHeight="1" x14ac:dyDescent="0.25">
      <c r="A46" s="148" t="s">
        <v>748</v>
      </c>
      <c r="B46" s="149"/>
      <c r="C46" s="37">
        <v>1</v>
      </c>
      <c r="D46" s="37">
        <v>12</v>
      </c>
      <c r="E46" s="37">
        <v>12</v>
      </c>
      <c r="F46" s="55">
        <v>12</v>
      </c>
      <c r="G46" s="37">
        <v>1</v>
      </c>
      <c r="H46" s="53">
        <f t="shared" si="8"/>
        <v>1</v>
      </c>
      <c r="I46" s="37">
        <v>1</v>
      </c>
      <c r="J46" s="53">
        <f t="shared" si="9"/>
        <v>1</v>
      </c>
      <c r="K46" s="37">
        <v>0</v>
      </c>
      <c r="L46" s="161">
        <f t="shared" si="10"/>
        <v>0</v>
      </c>
      <c r="M46" s="161"/>
      <c r="N46" s="133">
        <v>0</v>
      </c>
      <c r="O46" s="133"/>
      <c r="P46" s="133">
        <v>1</v>
      </c>
      <c r="Q46" s="133"/>
      <c r="R46" s="133">
        <v>0</v>
      </c>
      <c r="S46" s="133"/>
      <c r="T46" s="133">
        <v>0</v>
      </c>
      <c r="U46" s="133"/>
      <c r="V46" s="152">
        <f t="shared" si="11"/>
        <v>1</v>
      </c>
      <c r="W46" s="153"/>
      <c r="X46" s="152">
        <f t="shared" si="12"/>
        <v>1</v>
      </c>
      <c r="Y46" s="153"/>
      <c r="Z46" s="54">
        <f t="shared" si="13"/>
        <v>4</v>
      </c>
    </row>
    <row r="47" spans="1:26" ht="36.75" customHeight="1" x14ac:dyDescent="0.25">
      <c r="A47" s="148" t="s">
        <v>749</v>
      </c>
      <c r="B47" s="149"/>
      <c r="C47" s="37">
        <v>10</v>
      </c>
      <c r="D47" s="37">
        <v>4</v>
      </c>
      <c r="E47" s="37">
        <v>12</v>
      </c>
      <c r="F47" s="55">
        <v>7.7</v>
      </c>
      <c r="G47" s="37">
        <v>7</v>
      </c>
      <c r="H47" s="53">
        <f t="shared" si="8"/>
        <v>0.7</v>
      </c>
      <c r="I47" s="37">
        <v>1</v>
      </c>
      <c r="J47" s="53">
        <f t="shared" si="9"/>
        <v>0.1</v>
      </c>
      <c r="K47" s="37">
        <v>0</v>
      </c>
      <c r="L47" s="161">
        <f t="shared" si="10"/>
        <v>0</v>
      </c>
      <c r="M47" s="161"/>
      <c r="N47" s="133">
        <v>0</v>
      </c>
      <c r="O47" s="133"/>
      <c r="P47" s="133">
        <v>2</v>
      </c>
      <c r="Q47" s="133"/>
      <c r="R47" s="133">
        <v>8</v>
      </c>
      <c r="S47" s="133"/>
      <c r="T47" s="133">
        <v>0</v>
      </c>
      <c r="U47" s="133"/>
      <c r="V47" s="152">
        <f t="shared" si="11"/>
        <v>1</v>
      </c>
      <c r="W47" s="153"/>
      <c r="X47" s="152">
        <f t="shared" si="12"/>
        <v>0.2</v>
      </c>
      <c r="Y47" s="153"/>
      <c r="Z47" s="54">
        <f t="shared" si="13"/>
        <v>3.2</v>
      </c>
    </row>
    <row r="48" spans="1:26" ht="36.75" customHeight="1" x14ac:dyDescent="0.25">
      <c r="A48" s="154" t="s">
        <v>750</v>
      </c>
      <c r="B48" s="154"/>
      <c r="C48" s="44">
        <f>SUM(C37:C47)</f>
        <v>199</v>
      </c>
      <c r="D48" s="44">
        <f>MIN(D37:D47)</f>
        <v>3</v>
      </c>
      <c r="E48" s="44">
        <f>MAX(E37:E47)</f>
        <v>18</v>
      </c>
      <c r="F48" s="57">
        <v>11.1</v>
      </c>
      <c r="G48" s="58">
        <f>SUM(G37:G47)</f>
        <v>162</v>
      </c>
      <c r="H48" s="59">
        <f>G48/C48</f>
        <v>0.81407035175879394</v>
      </c>
      <c r="I48" s="60">
        <f>SUM(I37:I47)</f>
        <v>116</v>
      </c>
      <c r="J48" s="61">
        <f>I48/C48</f>
        <v>0.58291457286432158</v>
      </c>
      <c r="K48" s="62">
        <f>SUM(K37:K47)</f>
        <v>101</v>
      </c>
      <c r="L48" s="155">
        <f>K48/C48</f>
        <v>0.50753768844221103</v>
      </c>
      <c r="M48" s="155"/>
      <c r="N48" s="156">
        <f>SUM(N37:O47)</f>
        <v>38</v>
      </c>
      <c r="O48" s="156"/>
      <c r="P48" s="156">
        <f>SUM(P37:Q47)</f>
        <v>68</v>
      </c>
      <c r="Q48" s="156"/>
      <c r="R48" s="156">
        <f>SUM(R37:S47)</f>
        <v>91</v>
      </c>
      <c r="S48" s="156"/>
      <c r="T48" s="156">
        <f>SUM(T37:U47)</f>
        <v>1</v>
      </c>
      <c r="U48" s="156"/>
      <c r="V48" s="157">
        <f>(N48+P48+R48)/C48</f>
        <v>0.98994974874371855</v>
      </c>
      <c r="W48" s="158"/>
      <c r="X48" s="159">
        <f>(N48+P48)/C48</f>
        <v>0.53266331658291455</v>
      </c>
      <c r="Y48" s="160"/>
      <c r="Z48" s="63">
        <f>(5*N48+4*P48+3*R48+2*T48)/C48</f>
        <v>3.7035175879396984</v>
      </c>
    </row>
    <row r="49" spans="1:33" x14ac:dyDescent="0.25">
      <c r="A49" s="30"/>
      <c r="B49" s="30"/>
      <c r="C49" s="30"/>
      <c r="D49" s="30"/>
      <c r="E49" s="30"/>
      <c r="F49" s="6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3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65"/>
      <c r="Z50" s="66"/>
      <c r="AA50" s="66"/>
      <c r="AB50" s="66"/>
      <c r="AC50" s="66"/>
      <c r="AD50" s="66"/>
      <c r="AE50" s="66"/>
      <c r="AF50" s="66"/>
      <c r="AG50" s="66"/>
    </row>
    <row r="51" spans="1:3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65"/>
      <c r="Z51" s="66"/>
      <c r="AA51" s="66"/>
      <c r="AB51" s="66"/>
      <c r="AC51" s="66"/>
      <c r="AD51" s="66"/>
      <c r="AE51" s="66"/>
      <c r="AF51" s="66"/>
      <c r="AG51" s="66"/>
    </row>
    <row r="52" spans="1:33" ht="15" customHeight="1" x14ac:dyDescent="0.25">
      <c r="A52" s="140"/>
      <c r="B52" s="140"/>
      <c r="C52" s="141" t="s">
        <v>766</v>
      </c>
      <c r="D52" s="141"/>
      <c r="E52" s="141"/>
      <c r="F52" s="141"/>
      <c r="G52" s="141" t="s">
        <v>767</v>
      </c>
      <c r="H52" s="141"/>
      <c r="I52" s="141"/>
      <c r="J52" s="141"/>
      <c r="K52" s="141"/>
      <c r="L52" s="141" t="s">
        <v>768</v>
      </c>
      <c r="M52" s="141"/>
      <c r="N52" s="141"/>
      <c r="O52" s="141"/>
      <c r="P52" s="141"/>
      <c r="Q52" s="141"/>
      <c r="R52" s="141"/>
      <c r="S52" s="141"/>
      <c r="T52" s="142" t="s">
        <v>769</v>
      </c>
      <c r="U52" s="143"/>
      <c r="V52" s="30"/>
      <c r="W52" s="30"/>
      <c r="X52" s="30"/>
      <c r="Y52" s="65"/>
      <c r="Z52" s="67"/>
      <c r="AA52" s="67"/>
      <c r="AB52" s="67"/>
      <c r="AC52" s="66"/>
      <c r="AD52" s="67"/>
      <c r="AE52" s="67"/>
      <c r="AF52" s="67"/>
      <c r="AG52" s="66"/>
    </row>
    <row r="53" spans="1:33" ht="105" customHeight="1" x14ac:dyDescent="0.25">
      <c r="A53" s="141" t="s">
        <v>739</v>
      </c>
      <c r="B53" s="141"/>
      <c r="C53" s="68" t="s">
        <v>770</v>
      </c>
      <c r="D53" s="68" t="s">
        <v>771</v>
      </c>
      <c r="E53" s="68" t="s">
        <v>772</v>
      </c>
      <c r="F53" s="69" t="s">
        <v>773</v>
      </c>
      <c r="G53" s="68" t="s">
        <v>770</v>
      </c>
      <c r="H53" s="68" t="s">
        <v>771</v>
      </c>
      <c r="I53" s="68" t="s">
        <v>772</v>
      </c>
      <c r="J53" s="68" t="s">
        <v>774</v>
      </c>
      <c r="K53" s="69" t="s">
        <v>773</v>
      </c>
      <c r="L53" s="146" t="s">
        <v>770</v>
      </c>
      <c r="M53" s="146"/>
      <c r="N53" s="146" t="s">
        <v>771</v>
      </c>
      <c r="O53" s="146"/>
      <c r="P53" s="146" t="s">
        <v>772</v>
      </c>
      <c r="Q53" s="146"/>
      <c r="R53" s="147" t="s">
        <v>773</v>
      </c>
      <c r="S53" s="147"/>
      <c r="T53" s="144"/>
      <c r="U53" s="145"/>
      <c r="V53" s="30"/>
      <c r="W53" s="30"/>
      <c r="X53" s="30"/>
      <c r="Y53" s="65"/>
      <c r="Z53" s="66"/>
      <c r="AA53" s="66"/>
      <c r="AB53" s="66"/>
      <c r="AC53" s="66"/>
      <c r="AD53" s="66"/>
      <c r="AE53" s="66"/>
      <c r="AF53" s="66"/>
      <c r="AG53" s="66"/>
    </row>
    <row r="54" spans="1:33" ht="45" customHeight="1" x14ac:dyDescent="0.25">
      <c r="A54" s="132" t="s">
        <v>740</v>
      </c>
      <c r="B54" s="132"/>
      <c r="C54" s="37">
        <v>8</v>
      </c>
      <c r="D54" s="70">
        <v>15</v>
      </c>
      <c r="E54" s="70">
        <v>6</v>
      </c>
      <c r="F54" s="71"/>
      <c r="G54" s="37">
        <v>21</v>
      </c>
      <c r="H54" s="70">
        <v>7</v>
      </c>
      <c r="I54" s="37">
        <v>1</v>
      </c>
      <c r="J54" s="71">
        <v>0</v>
      </c>
      <c r="K54" s="37"/>
      <c r="L54" s="133">
        <v>10</v>
      </c>
      <c r="M54" s="133"/>
      <c r="N54" s="132">
        <v>0</v>
      </c>
      <c r="O54" s="132"/>
      <c r="P54" s="132">
        <v>19</v>
      </c>
      <c r="Q54" s="132"/>
      <c r="R54" s="137"/>
      <c r="S54" s="137"/>
      <c r="T54" s="138">
        <v>29</v>
      </c>
      <c r="U54" s="139">
        <v>7</v>
      </c>
      <c r="V54" s="30"/>
      <c r="W54" s="30"/>
      <c r="X54" s="30"/>
      <c r="Y54" s="30"/>
    </row>
    <row r="55" spans="1:33" ht="45" customHeight="1" x14ac:dyDescent="0.25">
      <c r="A55" s="132" t="s">
        <v>741</v>
      </c>
      <c r="B55" s="132"/>
      <c r="C55" s="37">
        <v>6</v>
      </c>
      <c r="D55" s="70">
        <v>41</v>
      </c>
      <c r="E55" s="70">
        <v>13</v>
      </c>
      <c r="F55" s="71"/>
      <c r="G55" s="37">
        <v>10</v>
      </c>
      <c r="H55" s="70">
        <v>10</v>
      </c>
      <c r="I55" s="37">
        <v>12</v>
      </c>
      <c r="J55" s="71">
        <v>28</v>
      </c>
      <c r="K55" s="37"/>
      <c r="L55" s="136">
        <v>24</v>
      </c>
      <c r="M55" s="136"/>
      <c r="N55" s="132">
        <v>1</v>
      </c>
      <c r="O55" s="132"/>
      <c r="P55" s="132">
        <v>35</v>
      </c>
      <c r="Q55" s="132"/>
      <c r="R55" s="137"/>
      <c r="S55" s="137"/>
      <c r="T55" s="138">
        <v>60</v>
      </c>
      <c r="U55" s="139">
        <v>16</v>
      </c>
      <c r="V55" s="30"/>
      <c r="W55" s="30"/>
      <c r="X55" s="30"/>
      <c r="Y55" s="30"/>
    </row>
    <row r="56" spans="1:33" ht="45" customHeight="1" x14ac:dyDescent="0.25">
      <c r="A56" s="132" t="s">
        <v>742</v>
      </c>
      <c r="B56" s="132"/>
      <c r="C56" s="37">
        <v>2</v>
      </c>
      <c r="D56" s="70">
        <v>20</v>
      </c>
      <c r="E56" s="70">
        <v>2</v>
      </c>
      <c r="F56" s="71"/>
      <c r="G56" s="37">
        <v>17</v>
      </c>
      <c r="H56" s="70">
        <v>0</v>
      </c>
      <c r="I56" s="37">
        <v>2</v>
      </c>
      <c r="J56" s="71">
        <v>5</v>
      </c>
      <c r="K56" s="37"/>
      <c r="L56" s="136">
        <v>20</v>
      </c>
      <c r="M56" s="136"/>
      <c r="N56" s="132">
        <v>0</v>
      </c>
      <c r="O56" s="132"/>
      <c r="P56" s="132">
        <v>4</v>
      </c>
      <c r="Q56" s="132"/>
      <c r="R56" s="137"/>
      <c r="S56" s="137"/>
      <c r="T56" s="138">
        <v>24</v>
      </c>
      <c r="U56" s="139">
        <v>22</v>
      </c>
      <c r="V56" s="30"/>
      <c r="W56" s="30"/>
      <c r="X56" s="30"/>
      <c r="Y56" s="30"/>
    </row>
    <row r="57" spans="1:33" ht="45" customHeight="1" x14ac:dyDescent="0.25">
      <c r="A57" s="132" t="s">
        <v>775</v>
      </c>
      <c r="B57" s="132"/>
      <c r="C57" s="37">
        <v>0</v>
      </c>
      <c r="D57" s="70">
        <v>2</v>
      </c>
      <c r="E57" s="70">
        <v>18</v>
      </c>
      <c r="F57" s="71"/>
      <c r="G57" s="37">
        <v>0</v>
      </c>
      <c r="H57" s="70">
        <v>2</v>
      </c>
      <c r="I57" s="37">
        <v>3</v>
      </c>
      <c r="J57" s="71">
        <v>15</v>
      </c>
      <c r="K57" s="37"/>
      <c r="L57" s="136">
        <v>4</v>
      </c>
      <c r="M57" s="136"/>
      <c r="N57" s="132">
        <v>0</v>
      </c>
      <c r="O57" s="132"/>
      <c r="P57" s="132">
        <v>16</v>
      </c>
      <c r="Q57" s="132"/>
      <c r="R57" s="137"/>
      <c r="S57" s="137"/>
      <c r="T57" s="138">
        <v>20</v>
      </c>
      <c r="U57" s="139">
        <v>8</v>
      </c>
      <c r="V57" s="30"/>
      <c r="W57" s="30"/>
      <c r="X57" s="30"/>
      <c r="Y57" s="30"/>
    </row>
    <row r="58" spans="1:33" ht="36" customHeight="1" x14ac:dyDescent="0.25">
      <c r="A58" s="132" t="s">
        <v>743</v>
      </c>
      <c r="B58" s="132"/>
      <c r="C58" s="37">
        <v>15</v>
      </c>
      <c r="D58" s="37">
        <v>12</v>
      </c>
      <c r="E58" s="37">
        <v>13</v>
      </c>
      <c r="F58" s="37"/>
      <c r="G58" s="37">
        <v>20</v>
      </c>
      <c r="H58" s="37">
        <v>1</v>
      </c>
      <c r="I58" s="37">
        <v>12</v>
      </c>
      <c r="J58" s="37">
        <v>7</v>
      </c>
      <c r="K58" s="37"/>
      <c r="L58" s="133">
        <v>18</v>
      </c>
      <c r="M58" s="133"/>
      <c r="N58" s="133">
        <v>1</v>
      </c>
      <c r="O58" s="133"/>
      <c r="P58" s="133">
        <v>21</v>
      </c>
      <c r="Q58" s="133"/>
      <c r="R58" s="133"/>
      <c r="S58" s="133"/>
      <c r="T58" s="134">
        <v>40</v>
      </c>
      <c r="U58" s="135">
        <v>20</v>
      </c>
      <c r="V58" s="30"/>
      <c r="W58" s="30"/>
      <c r="X58" s="30"/>
      <c r="Y58" s="30"/>
    </row>
    <row r="59" spans="1:33" ht="36" customHeight="1" x14ac:dyDescent="0.25">
      <c r="A59" s="132" t="s">
        <v>744</v>
      </c>
      <c r="B59" s="132"/>
      <c r="C59" s="37">
        <v>0</v>
      </c>
      <c r="D59" s="70">
        <v>4</v>
      </c>
      <c r="E59" s="70">
        <v>2</v>
      </c>
      <c r="F59" s="71"/>
      <c r="G59" s="37">
        <v>2</v>
      </c>
      <c r="H59" s="70">
        <v>3</v>
      </c>
      <c r="I59" s="37">
        <v>1</v>
      </c>
      <c r="J59" s="71">
        <v>0</v>
      </c>
      <c r="K59" s="37"/>
      <c r="L59" s="133">
        <v>6</v>
      </c>
      <c r="M59" s="133"/>
      <c r="N59" s="132">
        <v>0</v>
      </c>
      <c r="O59" s="132"/>
      <c r="P59" s="132">
        <v>0</v>
      </c>
      <c r="Q59" s="132"/>
      <c r="R59" s="137"/>
      <c r="S59" s="137"/>
      <c r="T59" s="138">
        <v>6</v>
      </c>
      <c r="U59" s="139">
        <v>1</v>
      </c>
      <c r="V59" s="30"/>
      <c r="W59" s="30"/>
      <c r="X59" s="30"/>
      <c r="Y59" s="30"/>
    </row>
    <row r="60" spans="1:33" ht="36" customHeight="1" x14ac:dyDescent="0.25">
      <c r="A60" s="132" t="s">
        <v>745</v>
      </c>
      <c r="B60" s="132"/>
      <c r="C60" s="37">
        <v>1</v>
      </c>
      <c r="D60" s="70">
        <v>2</v>
      </c>
      <c r="E60" s="70">
        <v>2</v>
      </c>
      <c r="F60" s="71"/>
      <c r="G60" s="37">
        <v>1</v>
      </c>
      <c r="H60" s="70">
        <v>2</v>
      </c>
      <c r="I60" s="37">
        <v>2</v>
      </c>
      <c r="J60" s="71">
        <v>0</v>
      </c>
      <c r="K60" s="37"/>
      <c r="L60" s="136">
        <v>2</v>
      </c>
      <c r="M60" s="136"/>
      <c r="N60" s="132">
        <v>0</v>
      </c>
      <c r="O60" s="132"/>
      <c r="P60" s="132">
        <v>3</v>
      </c>
      <c r="Q60" s="132"/>
      <c r="R60" s="137"/>
      <c r="S60" s="137"/>
      <c r="T60" s="138">
        <v>5</v>
      </c>
      <c r="U60" s="139">
        <v>1</v>
      </c>
    </row>
    <row r="61" spans="1:33" ht="36" customHeight="1" x14ac:dyDescent="0.25">
      <c r="A61" s="132" t="s">
        <v>746</v>
      </c>
      <c r="B61" s="132"/>
      <c r="C61" s="37">
        <v>1</v>
      </c>
      <c r="D61" s="70">
        <v>1</v>
      </c>
      <c r="E61" s="70">
        <v>0</v>
      </c>
      <c r="F61" s="71"/>
      <c r="G61" s="37">
        <v>1</v>
      </c>
      <c r="H61" s="70">
        <v>1</v>
      </c>
      <c r="I61" s="37">
        <v>0</v>
      </c>
      <c r="J61" s="71">
        <v>0</v>
      </c>
      <c r="K61" s="37"/>
      <c r="L61" s="136">
        <v>1</v>
      </c>
      <c r="M61" s="136"/>
      <c r="N61" s="132">
        <v>0</v>
      </c>
      <c r="O61" s="132"/>
      <c r="P61" s="132">
        <v>1</v>
      </c>
      <c r="Q61" s="132"/>
      <c r="R61" s="137"/>
      <c r="S61" s="137"/>
      <c r="T61" s="138">
        <v>2</v>
      </c>
      <c r="U61" s="139">
        <v>2</v>
      </c>
    </row>
    <row r="62" spans="1:33" ht="36" customHeight="1" x14ac:dyDescent="0.25">
      <c r="A62" s="132" t="s">
        <v>747</v>
      </c>
      <c r="B62" s="132"/>
      <c r="C62" s="37">
        <v>1</v>
      </c>
      <c r="D62" s="70">
        <v>1</v>
      </c>
      <c r="E62" s="70">
        <v>0</v>
      </c>
      <c r="F62" s="71"/>
      <c r="G62" s="37">
        <v>2</v>
      </c>
      <c r="H62" s="70">
        <v>0</v>
      </c>
      <c r="I62" s="37">
        <v>0</v>
      </c>
      <c r="J62" s="71">
        <v>0</v>
      </c>
      <c r="K62" s="37"/>
      <c r="L62" s="133">
        <v>2</v>
      </c>
      <c r="M62" s="133"/>
      <c r="N62" s="132">
        <v>0</v>
      </c>
      <c r="O62" s="132"/>
      <c r="P62" s="132">
        <v>0</v>
      </c>
      <c r="Q62" s="132"/>
      <c r="R62" s="137"/>
      <c r="S62" s="137"/>
      <c r="T62" s="138">
        <v>2</v>
      </c>
      <c r="U62" s="139">
        <v>1</v>
      </c>
    </row>
    <row r="63" spans="1:33" ht="36" customHeight="1" x14ac:dyDescent="0.25">
      <c r="A63" s="132" t="s">
        <v>748</v>
      </c>
      <c r="B63" s="132"/>
      <c r="C63" s="37">
        <v>0</v>
      </c>
      <c r="D63" s="70">
        <v>0</v>
      </c>
      <c r="E63" s="70">
        <v>1</v>
      </c>
      <c r="F63" s="71"/>
      <c r="G63" s="37">
        <v>0</v>
      </c>
      <c r="H63" s="70">
        <v>0</v>
      </c>
      <c r="I63" s="37">
        <v>0</v>
      </c>
      <c r="J63" s="71">
        <v>1</v>
      </c>
      <c r="K63" s="37"/>
      <c r="L63" s="136">
        <v>1</v>
      </c>
      <c r="M63" s="136"/>
      <c r="N63" s="132">
        <v>0</v>
      </c>
      <c r="O63" s="132"/>
      <c r="P63" s="132">
        <v>0</v>
      </c>
      <c r="Q63" s="132"/>
      <c r="R63" s="137"/>
      <c r="S63" s="137"/>
      <c r="T63" s="138">
        <v>1</v>
      </c>
      <c r="U63" s="139">
        <v>3</v>
      </c>
    </row>
    <row r="64" spans="1:33" ht="36" customHeight="1" x14ac:dyDescent="0.25">
      <c r="A64" s="132" t="s">
        <v>749</v>
      </c>
      <c r="B64" s="132"/>
      <c r="C64" s="37">
        <v>3</v>
      </c>
      <c r="D64" s="37">
        <v>7</v>
      </c>
      <c r="E64" s="37">
        <v>0</v>
      </c>
      <c r="F64" s="37"/>
      <c r="G64" s="37">
        <v>9</v>
      </c>
      <c r="H64" s="37">
        <v>1</v>
      </c>
      <c r="I64" s="37">
        <v>0</v>
      </c>
      <c r="J64" s="37">
        <v>0</v>
      </c>
      <c r="K64" s="37"/>
      <c r="L64" s="133">
        <v>10</v>
      </c>
      <c r="M64" s="133"/>
      <c r="N64" s="133">
        <v>0</v>
      </c>
      <c r="O64" s="133"/>
      <c r="P64" s="133">
        <v>0</v>
      </c>
      <c r="Q64" s="133"/>
      <c r="R64" s="133"/>
      <c r="S64" s="133"/>
      <c r="T64" s="134">
        <v>10</v>
      </c>
      <c r="U64" s="135">
        <v>2</v>
      </c>
    </row>
    <row r="65" spans="1:21" ht="18.75" x14ac:dyDescent="0.25">
      <c r="A65" s="125" t="s">
        <v>750</v>
      </c>
      <c r="B65" s="126"/>
      <c r="C65" s="44">
        <f>SUM(C54:C64)</f>
        <v>37</v>
      </c>
      <c r="D65" s="44">
        <f>SUM(D54:D64)</f>
        <v>105</v>
      </c>
      <c r="E65" s="72">
        <f>SUM(E54:E64)</f>
        <v>57</v>
      </c>
      <c r="F65" s="44"/>
      <c r="G65" s="44">
        <f>SUM(G54:G64)</f>
        <v>83</v>
      </c>
      <c r="H65" s="44">
        <f>SUM(H54:H64)</f>
        <v>27</v>
      </c>
      <c r="I65" s="44">
        <f>SUM(I54:I64)</f>
        <v>33</v>
      </c>
      <c r="J65" s="72">
        <f>SUM(J54:J64)</f>
        <v>56</v>
      </c>
      <c r="K65" s="44"/>
      <c r="L65" s="127">
        <f>SUM(L54:M64)</f>
        <v>98</v>
      </c>
      <c r="M65" s="128"/>
      <c r="N65" s="127">
        <f>SUM(N54:O64)</f>
        <v>2</v>
      </c>
      <c r="O65" s="128"/>
      <c r="P65" s="129">
        <f>SUM(P54:Q64)</f>
        <v>99</v>
      </c>
      <c r="Q65" s="130"/>
      <c r="R65" s="127"/>
      <c r="S65" s="128"/>
      <c r="T65" s="131">
        <f>SUM(T54:T64)</f>
        <v>199</v>
      </c>
      <c r="U65" s="131"/>
    </row>
    <row r="66" spans="1:21" ht="15.75" x14ac:dyDescent="0.25">
      <c r="A66" s="119"/>
      <c r="B66" s="120"/>
      <c r="C66" s="73">
        <f>C65/$D$5</f>
        <v>0.18592964824120603</v>
      </c>
      <c r="D66" s="73">
        <f t="shared" ref="D66:J66" si="14">D65/$D$5</f>
        <v>0.52763819095477382</v>
      </c>
      <c r="E66" s="74">
        <f t="shared" si="14"/>
        <v>0.28643216080402012</v>
      </c>
      <c r="F66" s="73"/>
      <c r="G66" s="73">
        <f t="shared" si="14"/>
        <v>0.41708542713567837</v>
      </c>
      <c r="H66" s="73">
        <f t="shared" si="14"/>
        <v>0.135678391959799</v>
      </c>
      <c r="I66" s="73">
        <f t="shared" si="14"/>
        <v>0.16582914572864321</v>
      </c>
      <c r="J66" s="74">
        <f t="shared" si="14"/>
        <v>0.28140703517587939</v>
      </c>
      <c r="K66" s="73"/>
      <c r="L66" s="121">
        <f>L65/$D$5</f>
        <v>0.49246231155778897</v>
      </c>
      <c r="M66" s="121"/>
      <c r="N66" s="121">
        <f t="shared" ref="N66" si="15">N65/$D$5</f>
        <v>1.0050251256281407E-2</v>
      </c>
      <c r="O66" s="121"/>
      <c r="P66" s="122">
        <f t="shared" ref="P66" si="16">P65/$D$5</f>
        <v>0.49748743718592964</v>
      </c>
      <c r="Q66" s="122"/>
      <c r="R66" s="123"/>
      <c r="S66" s="123"/>
      <c r="T66" s="124"/>
      <c r="U66" s="124"/>
    </row>
  </sheetData>
  <mergeCells count="307">
    <mergeCell ref="B10:C10"/>
    <mergeCell ref="A15:B15"/>
    <mergeCell ref="L15:N15"/>
    <mergeCell ref="O15:P15"/>
    <mergeCell ref="Q15:R15"/>
    <mergeCell ref="S15:T15"/>
    <mergeCell ref="B5:C5"/>
    <mergeCell ref="G5:J5"/>
    <mergeCell ref="B6:C6"/>
    <mergeCell ref="B7:C7"/>
    <mergeCell ref="B8:C8"/>
    <mergeCell ref="B9:C9"/>
    <mergeCell ref="U15:V15"/>
    <mergeCell ref="W15:X15"/>
    <mergeCell ref="A16:B16"/>
    <mergeCell ref="L16:N16"/>
    <mergeCell ref="O16:P16"/>
    <mergeCell ref="Q16:R16"/>
    <mergeCell ref="S16:T16"/>
    <mergeCell ref="U16:V16"/>
    <mergeCell ref="W16:X16"/>
    <mergeCell ref="W17:X17"/>
    <mergeCell ref="A18:B18"/>
    <mergeCell ref="L18:N18"/>
    <mergeCell ref="O18:P18"/>
    <mergeCell ref="Q18:R18"/>
    <mergeCell ref="S18:T18"/>
    <mergeCell ref="U18:V18"/>
    <mergeCell ref="W18:X18"/>
    <mergeCell ref="A17:B17"/>
    <mergeCell ref="L17:N17"/>
    <mergeCell ref="O17:P17"/>
    <mergeCell ref="Q17:R17"/>
    <mergeCell ref="S17:T17"/>
    <mergeCell ref="U17:V17"/>
    <mergeCell ref="W21:X21"/>
    <mergeCell ref="A21:B21"/>
    <mergeCell ref="L21:N21"/>
    <mergeCell ref="O21:P21"/>
    <mergeCell ref="Q21:R21"/>
    <mergeCell ref="S21:T21"/>
    <mergeCell ref="U21:V21"/>
    <mergeCell ref="W19:X19"/>
    <mergeCell ref="A20:B20"/>
    <mergeCell ref="L20:N20"/>
    <mergeCell ref="O20:P20"/>
    <mergeCell ref="Q20:R20"/>
    <mergeCell ref="S20:T20"/>
    <mergeCell ref="U20:V20"/>
    <mergeCell ref="W20:X20"/>
    <mergeCell ref="A19:B19"/>
    <mergeCell ref="L19:N19"/>
    <mergeCell ref="O19:P19"/>
    <mergeCell ref="Q19:R19"/>
    <mergeCell ref="S19:T19"/>
    <mergeCell ref="U19:V19"/>
    <mergeCell ref="A24:B24"/>
    <mergeCell ref="L24:N24"/>
    <mergeCell ref="O24:P24"/>
    <mergeCell ref="Q24:R24"/>
    <mergeCell ref="S24:T24"/>
    <mergeCell ref="U24:V24"/>
    <mergeCell ref="W24:X24"/>
    <mergeCell ref="W22:X22"/>
    <mergeCell ref="A23:B23"/>
    <mergeCell ref="L23:N23"/>
    <mergeCell ref="O23:P23"/>
    <mergeCell ref="Q23:R23"/>
    <mergeCell ref="S23:T23"/>
    <mergeCell ref="U23:V23"/>
    <mergeCell ref="W23:X23"/>
    <mergeCell ref="A22:B22"/>
    <mergeCell ref="L22:N22"/>
    <mergeCell ref="O22:P22"/>
    <mergeCell ref="Q22:R22"/>
    <mergeCell ref="S22:T22"/>
    <mergeCell ref="U22:V22"/>
    <mergeCell ref="W25:X25"/>
    <mergeCell ref="A26:B26"/>
    <mergeCell ref="L26:N26"/>
    <mergeCell ref="O26:P26"/>
    <mergeCell ref="Q26:R26"/>
    <mergeCell ref="S26:T26"/>
    <mergeCell ref="U26:V26"/>
    <mergeCell ref="W26:X26"/>
    <mergeCell ref="A25:B25"/>
    <mergeCell ref="L25:N25"/>
    <mergeCell ref="O25:P25"/>
    <mergeCell ref="Q25:R25"/>
    <mergeCell ref="S25:T25"/>
    <mergeCell ref="U25:V25"/>
    <mergeCell ref="W27:X27"/>
    <mergeCell ref="A28:B28"/>
    <mergeCell ref="L28:N28"/>
    <mergeCell ref="O28:P28"/>
    <mergeCell ref="Q28:R28"/>
    <mergeCell ref="S28:T28"/>
    <mergeCell ref="U28:V28"/>
    <mergeCell ref="W28:X28"/>
    <mergeCell ref="A27:B27"/>
    <mergeCell ref="L27:N27"/>
    <mergeCell ref="O27:P27"/>
    <mergeCell ref="Q27:R27"/>
    <mergeCell ref="S27:T27"/>
    <mergeCell ref="U27:V27"/>
    <mergeCell ref="V34:W36"/>
    <mergeCell ref="X34:Y36"/>
    <mergeCell ref="Z34:Z36"/>
    <mergeCell ref="G35:H35"/>
    <mergeCell ref="I35:J35"/>
    <mergeCell ref="K35:M35"/>
    <mergeCell ref="L36:M36"/>
    <mergeCell ref="N36:O36"/>
    <mergeCell ref="P36:Q36"/>
    <mergeCell ref="G34:M34"/>
    <mergeCell ref="R36:S36"/>
    <mergeCell ref="T36:U36"/>
    <mergeCell ref="N34:U35"/>
    <mergeCell ref="A34:B36"/>
    <mergeCell ref="C34:C36"/>
    <mergeCell ref="D34:D36"/>
    <mergeCell ref="E34:E36"/>
    <mergeCell ref="F34:F36"/>
    <mergeCell ref="A37:B37"/>
    <mergeCell ref="L37:M37"/>
    <mergeCell ref="N37:O37"/>
    <mergeCell ref="P37:Q37"/>
    <mergeCell ref="R37:S37"/>
    <mergeCell ref="T37:U37"/>
    <mergeCell ref="R44:S44"/>
    <mergeCell ref="T44:U44"/>
    <mergeCell ref="V44:W44"/>
    <mergeCell ref="X44:Y44"/>
    <mergeCell ref="A42:B42"/>
    <mergeCell ref="L42:M42"/>
    <mergeCell ref="N42:O42"/>
    <mergeCell ref="P42:Q42"/>
    <mergeCell ref="R42:S42"/>
    <mergeCell ref="T42:U42"/>
    <mergeCell ref="A38:B38"/>
    <mergeCell ref="L38:M38"/>
    <mergeCell ref="N38:O38"/>
    <mergeCell ref="P38:Q38"/>
    <mergeCell ref="R38:S38"/>
    <mergeCell ref="T38:U38"/>
    <mergeCell ref="V38:W38"/>
    <mergeCell ref="X38:Y38"/>
    <mergeCell ref="A41:B41"/>
    <mergeCell ref="L41:M41"/>
    <mergeCell ref="N41:O41"/>
    <mergeCell ref="P41:Q41"/>
    <mergeCell ref="R41:S41"/>
    <mergeCell ref="T41:U41"/>
    <mergeCell ref="R39:S39"/>
    <mergeCell ref="T39:U39"/>
    <mergeCell ref="V37:W37"/>
    <mergeCell ref="X37:Y37"/>
    <mergeCell ref="A46:B46"/>
    <mergeCell ref="L46:M46"/>
    <mergeCell ref="N46:O46"/>
    <mergeCell ref="P46:Q46"/>
    <mergeCell ref="R46:S46"/>
    <mergeCell ref="T46:U46"/>
    <mergeCell ref="V43:W43"/>
    <mergeCell ref="X43:Y43"/>
    <mergeCell ref="A45:B45"/>
    <mergeCell ref="L45:M45"/>
    <mergeCell ref="N45:O45"/>
    <mergeCell ref="P45:Q45"/>
    <mergeCell ref="R45:S45"/>
    <mergeCell ref="T45:U45"/>
    <mergeCell ref="V45:W45"/>
    <mergeCell ref="X45:Y45"/>
    <mergeCell ref="V39:W39"/>
    <mergeCell ref="X39:Y39"/>
    <mergeCell ref="A39:B39"/>
    <mergeCell ref="L39:M39"/>
    <mergeCell ref="N39:O39"/>
    <mergeCell ref="P39:Q39"/>
    <mergeCell ref="V46:W46"/>
    <mergeCell ref="X46:Y46"/>
    <mergeCell ref="A43:B43"/>
    <mergeCell ref="L43:M43"/>
    <mergeCell ref="N43:O43"/>
    <mergeCell ref="P43:Q43"/>
    <mergeCell ref="R43:S43"/>
    <mergeCell ref="T43:U43"/>
    <mergeCell ref="V40:W40"/>
    <mergeCell ref="X40:Y40"/>
    <mergeCell ref="A40:B40"/>
    <mergeCell ref="L40:M40"/>
    <mergeCell ref="N40:O40"/>
    <mergeCell ref="P40:Q40"/>
    <mergeCell ref="R40:S40"/>
    <mergeCell ref="T40:U40"/>
    <mergeCell ref="V41:W41"/>
    <mergeCell ref="X41:Y41"/>
    <mergeCell ref="V42:W42"/>
    <mergeCell ref="X42:Y42"/>
    <mergeCell ref="A44:B44"/>
    <mergeCell ref="L44:M44"/>
    <mergeCell ref="N44:O44"/>
    <mergeCell ref="P44:Q44"/>
    <mergeCell ref="V47:W47"/>
    <mergeCell ref="X47:Y47"/>
    <mergeCell ref="A48:B48"/>
    <mergeCell ref="L48:M48"/>
    <mergeCell ref="N48:O48"/>
    <mergeCell ref="P48:Q48"/>
    <mergeCell ref="R48:S48"/>
    <mergeCell ref="T48:U48"/>
    <mergeCell ref="V48:W48"/>
    <mergeCell ref="X48:Y48"/>
    <mergeCell ref="A47:B47"/>
    <mergeCell ref="L47:M47"/>
    <mergeCell ref="N47:O47"/>
    <mergeCell ref="P47:Q47"/>
    <mergeCell ref="R47:S47"/>
    <mergeCell ref="T47:U47"/>
    <mergeCell ref="A54:B54"/>
    <mergeCell ref="L54:M54"/>
    <mergeCell ref="N54:O54"/>
    <mergeCell ref="P54:Q54"/>
    <mergeCell ref="R54:S54"/>
    <mergeCell ref="T54:U54"/>
    <mergeCell ref="A52:B52"/>
    <mergeCell ref="C52:F52"/>
    <mergeCell ref="G52:K52"/>
    <mergeCell ref="L52:S52"/>
    <mergeCell ref="T52:U53"/>
    <mergeCell ref="A53:B53"/>
    <mergeCell ref="L53:M53"/>
    <mergeCell ref="N53:O53"/>
    <mergeCell ref="P53:Q53"/>
    <mergeCell ref="R53:S53"/>
    <mergeCell ref="A56:B56"/>
    <mergeCell ref="L56:M56"/>
    <mergeCell ref="N56:O56"/>
    <mergeCell ref="P56:Q56"/>
    <mergeCell ref="R56:S56"/>
    <mergeCell ref="T56:U56"/>
    <mergeCell ref="A55:B55"/>
    <mergeCell ref="L55:M55"/>
    <mergeCell ref="N55:O55"/>
    <mergeCell ref="P55:Q55"/>
    <mergeCell ref="R55:S55"/>
    <mergeCell ref="T55:U55"/>
    <mergeCell ref="A58:B58"/>
    <mergeCell ref="L58:M58"/>
    <mergeCell ref="N58:O58"/>
    <mergeCell ref="P58:Q58"/>
    <mergeCell ref="R58:S58"/>
    <mergeCell ref="T58:U58"/>
    <mergeCell ref="A57:B57"/>
    <mergeCell ref="L57:M57"/>
    <mergeCell ref="N57:O57"/>
    <mergeCell ref="P57:Q57"/>
    <mergeCell ref="R57:S57"/>
    <mergeCell ref="T57:U57"/>
    <mergeCell ref="A60:B60"/>
    <mergeCell ref="L60:M60"/>
    <mergeCell ref="N60:O60"/>
    <mergeCell ref="P60:Q60"/>
    <mergeCell ref="R60:S60"/>
    <mergeCell ref="T60:U60"/>
    <mergeCell ref="A59:B59"/>
    <mergeCell ref="L59:M59"/>
    <mergeCell ref="N59:O59"/>
    <mergeCell ref="P59:Q59"/>
    <mergeCell ref="R59:S59"/>
    <mergeCell ref="T59:U59"/>
    <mergeCell ref="A62:B62"/>
    <mergeCell ref="L62:M62"/>
    <mergeCell ref="N62:O62"/>
    <mergeCell ref="P62:Q62"/>
    <mergeCell ref="R62:S62"/>
    <mergeCell ref="T62:U62"/>
    <mergeCell ref="A61:B61"/>
    <mergeCell ref="L61:M61"/>
    <mergeCell ref="N61:O61"/>
    <mergeCell ref="P61:Q61"/>
    <mergeCell ref="R61:S61"/>
    <mergeCell ref="T61:U61"/>
    <mergeCell ref="A64:B64"/>
    <mergeCell ref="L64:M64"/>
    <mergeCell ref="N64:O64"/>
    <mergeCell ref="P64:Q64"/>
    <mergeCell ref="R64:S64"/>
    <mergeCell ref="T64:U64"/>
    <mergeCell ref="A63:B63"/>
    <mergeCell ref="L63:M63"/>
    <mergeCell ref="N63:O63"/>
    <mergeCell ref="P63:Q63"/>
    <mergeCell ref="R63:S63"/>
    <mergeCell ref="T63:U63"/>
    <mergeCell ref="A66:B66"/>
    <mergeCell ref="L66:M66"/>
    <mergeCell ref="N66:O66"/>
    <mergeCell ref="P66:Q66"/>
    <mergeCell ref="R66:S66"/>
    <mergeCell ref="T66:U66"/>
    <mergeCell ref="A65:B65"/>
    <mergeCell ref="L65:M65"/>
    <mergeCell ref="N65:O65"/>
    <mergeCell ref="P65:Q65"/>
    <mergeCell ref="R65:S65"/>
    <mergeCell ref="T65:U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</vt:lpstr>
      <vt:lpstr>Анализ ОГЭ</vt:lpstr>
      <vt:lpstr>Лист2</vt:lpstr>
      <vt:lpstr>Протокол!Область_печати</vt:lpstr>
    </vt:vector>
  </TitlesOfParts>
  <Company>Stimulsoft Reports 2022.2.4 from 22 April 2022, .NET 4.7.2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ААИ</dc:creator>
  <dc:description/>
  <cp:lastModifiedBy>ААИ</cp:lastModifiedBy>
  <dcterms:created xsi:type="dcterms:W3CDTF">2022-06-24T14:39:26Z</dcterms:created>
  <dcterms:modified xsi:type="dcterms:W3CDTF">2022-07-18T07:25:16Z</dcterms:modified>
</cp:coreProperties>
</file>